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 SANDRA - 2020\7. MATRIZ ITA - PROCURADURIA\INF PARA PUBLICRAR\6-6.1. -1. Políticas, Lineamientos e institucionales\Plan de Acción MIPG\"/>
    </mc:Choice>
  </mc:AlternateContent>
  <bookViews>
    <workbookView xWindow="0" yWindow="0" windowWidth="20370" windowHeight="7590"/>
  </bookViews>
  <sheets>
    <sheet name="PLAN CONSOLIDADO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'PLAN CONSOLIDADO '!$A$5:$O$173</definedName>
    <definedName name="Acciones_Categoría_3">'[1]Ponderaciones y parámetros'!$K$6:$N$6</definedName>
    <definedName name="Desde">[2]Listas!$A$2:$A$14</definedName>
    <definedName name="Hasta">[2]Listas!$B$2:$B$14</definedName>
    <definedName name="Nombre">#REF!</definedName>
    <definedName name="POLITICA">[3]Inicio!#REF!</definedName>
    <definedName name="Simulador">[1]Listas!$B$2:$B$4</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2" i="1" l="1"/>
  <c r="G161" i="1"/>
  <c r="F161" i="1"/>
  <c r="F159" i="1"/>
  <c r="F158" i="1"/>
  <c r="F157" i="1"/>
  <c r="F156" i="1"/>
  <c r="F155" i="1"/>
  <c r="F154" i="1"/>
  <c r="F130" i="1"/>
  <c r="F126" i="1"/>
  <c r="F125" i="1"/>
  <c r="F124" i="1"/>
  <c r="F120" i="1"/>
  <c r="F118" i="1"/>
  <c r="F117" i="1"/>
  <c r="F115" i="1"/>
  <c r="F114" i="1"/>
  <c r="F111" i="1"/>
  <c r="F109" i="1"/>
  <c r="F108" i="1"/>
  <c r="F107" i="1"/>
  <c r="F106" i="1"/>
  <c r="F105" i="1"/>
  <c r="F103" i="1"/>
  <c r="F101" i="1"/>
  <c r="F100" i="1"/>
  <c r="F99" i="1"/>
  <c r="F98" i="1"/>
  <c r="F97" i="1"/>
  <c r="F96" i="1"/>
  <c r="F95" i="1"/>
  <c r="F93" i="1"/>
  <c r="F92" i="1"/>
  <c r="F90" i="1"/>
  <c r="F88" i="1"/>
  <c r="F87" i="1"/>
  <c r="F86" i="1"/>
  <c r="F85" i="1"/>
  <c r="F84" i="1"/>
  <c r="F82" i="1"/>
  <c r="F81" i="1"/>
  <c r="F80" i="1"/>
  <c r="F79" i="1"/>
  <c r="F78" i="1"/>
  <c r="F77" i="1"/>
  <c r="F76" i="1"/>
  <c r="F75" i="1"/>
  <c r="F73" i="1"/>
  <c r="F72" i="1"/>
  <c r="F71" i="1"/>
  <c r="F70" i="1"/>
  <c r="F69" i="1"/>
  <c r="F68" i="1"/>
  <c r="F67" i="1"/>
  <c r="F66" i="1"/>
  <c r="F65" i="1"/>
  <c r="F64" i="1"/>
  <c r="F63" i="1"/>
  <c r="F62" i="1"/>
  <c r="F61" i="1"/>
  <c r="F53" i="1"/>
  <c r="F52" i="1"/>
  <c r="F50" i="1"/>
  <c r="F48" i="1"/>
  <c r="F47" i="1"/>
  <c r="F46" i="1"/>
  <c r="F45" i="1"/>
  <c r="F44" i="1"/>
  <c r="F43" i="1"/>
  <c r="F42" i="1"/>
  <c r="F41" i="1"/>
  <c r="F40" i="1"/>
  <c r="F37" i="1"/>
  <c r="F36" i="1"/>
  <c r="F35" i="1"/>
  <c r="F34" i="1"/>
  <c r="F32" i="1"/>
  <c r="F31" i="1"/>
</calcChain>
</file>

<file path=xl/comments1.xml><?xml version="1.0" encoding="utf-8"?>
<comments xmlns="http://schemas.openxmlformats.org/spreadsheetml/2006/main">
  <authors>
    <author>usuario</author>
  </authors>
  <commentList>
    <comment ref="B154" authorId="0" shapeId="0">
      <text>
        <r>
          <rPr>
            <b/>
            <sz val="9"/>
            <color indexed="81"/>
            <rFont val="Tahoma"/>
            <family val="2"/>
          </rPr>
          <t>Sandra A. 
COMPONENTES: 5
CATEGORIAS: 25
ITEM: 119</t>
        </r>
      </text>
    </comment>
  </commentList>
</comments>
</file>

<file path=xl/sharedStrings.xml><?xml version="1.0" encoding="utf-8"?>
<sst xmlns="http://schemas.openxmlformats.org/spreadsheetml/2006/main" count="1357" uniqueCount="717">
  <si>
    <t>SISTEMA DE GESTIÓN DE CALIDAD</t>
  </si>
  <si>
    <t xml:space="preserve">FORMATO PLAN DE ACCIÓN DEL MODELO INTEGRADO DE PLANEACIÓN Y GESTIÓN - MIPG </t>
  </si>
  <si>
    <t>PL-1200-05</t>
  </si>
  <si>
    <t>GESTIÓN DE PLANEACIÓN Y DIRECCIONAMIENTO ESTRATÉGICO</t>
  </si>
  <si>
    <t>1.0</t>
  </si>
  <si>
    <t xml:space="preserve">DIMENSIÓN </t>
  </si>
  <si>
    <t xml:space="preserve">POLÍTICA </t>
  </si>
  <si>
    <t>COMPONENTE</t>
  </si>
  <si>
    <t>CATEGORIAS</t>
  </si>
  <si>
    <t xml:space="preserve">ACTIVIDADES DE GESTIÓN         </t>
  </si>
  <si>
    <t xml:space="preserve">PUNTAJE </t>
  </si>
  <si>
    <r>
      <t xml:space="preserve">DISEÑAR ALTERNATIVAS DE MEJORA </t>
    </r>
    <r>
      <rPr>
        <b/>
        <sz val="11"/>
        <color rgb="FF00B0F0"/>
        <rFont val="Arial"/>
        <family val="2"/>
      </rPr>
      <t>(QUÉ)</t>
    </r>
  </si>
  <si>
    <t># MEJORA</t>
  </si>
  <si>
    <r>
      <t xml:space="preserve">MEJORA A IMPLEMENTAR  </t>
    </r>
    <r>
      <rPr>
        <b/>
        <sz val="11"/>
        <color rgb="FF00B0F0"/>
        <rFont val="Arial"/>
        <family val="2"/>
      </rPr>
      <t>(CÓMO)</t>
    </r>
  </si>
  <si>
    <r>
      <t xml:space="preserve">FECHA DE CUMPLIMIENTO </t>
    </r>
    <r>
      <rPr>
        <b/>
        <sz val="11"/>
        <color rgb="FF00B0F0"/>
        <rFont val="Arial"/>
        <family val="2"/>
      </rPr>
      <t>(CUANDO)</t>
    </r>
    <r>
      <rPr>
        <b/>
        <sz val="11"/>
        <color theme="1"/>
        <rFont val="Arial"/>
        <family val="2"/>
      </rPr>
      <t xml:space="preserve"> </t>
    </r>
  </si>
  <si>
    <r>
      <t xml:space="preserve"> RESPONSABLE EJECUCIÓN DE LA ACCIÓN EN LA POLÍTICA </t>
    </r>
    <r>
      <rPr>
        <b/>
        <sz val="11"/>
        <color rgb="FF00B0F0"/>
        <rFont val="Arial"/>
        <family val="2"/>
      </rPr>
      <t>(QUIÉN)</t>
    </r>
  </si>
  <si>
    <r>
      <t xml:space="preserve">PERSONA QUE APOYA EN LA EJECUCIÓN DE LA ACCIÓN </t>
    </r>
    <r>
      <rPr>
        <b/>
        <sz val="11"/>
        <color rgb="FF00B0F0"/>
        <rFont val="Arial"/>
        <family val="2"/>
      </rPr>
      <t>(QUIÉN)</t>
    </r>
  </si>
  <si>
    <t xml:space="preserve">SOPORTE </t>
  </si>
  <si>
    <t>INICIA</t>
  </si>
  <si>
    <t>TERMINA</t>
  </si>
  <si>
    <t xml:space="preserve">1- TALENTO HUMANO </t>
  </si>
  <si>
    <t xml:space="preserve">1- POLÍTICA DE GESTIÓN ESTRATÉGICA DEL TALENTO HUMANO </t>
  </si>
  <si>
    <t xml:space="preserve">RUTA CALIDAD Y RUTA DEL ANÁLISIS DE  DATOS </t>
  </si>
  <si>
    <t xml:space="preserve">Planeación </t>
  </si>
  <si>
    <t>Gestión de la información</t>
  </si>
  <si>
    <t>13.  Recopilar y analizar la información proveniente de los siguientes diagnósticos:
- Matriz GETH
- Rutas de creación de Valor
- Necesidades de capacitación
- Necesidades de bienestar
- Análisis de la caracterización del talento humano
- Resultados de la evaluación de desempeño y acuerdos de gestión.
- Medición de clima organizacional
- Detección de riesgo psicosocial
- Encuesta de ambiente y desempeño institucional (EDI - DANE)
- Acuerdos sindicales
- Riesgos del proceso de Talento Humano
- Otros diagnósticos</t>
  </si>
  <si>
    <t xml:space="preserve">Fortalecimiento del conocimiento y análisis del Talento Humano para la toma de desiciones a partir de los diagnóticos realizados por el área. </t>
  </si>
  <si>
    <t>Realizar recopilación y análisis de la información proveniente de los diagnósticos para la toma de desiciones en el ambito de Talento Humano, los diagnósticos son: 
- Matriz GETH
- Rutas de creación de Valor
- Necesidades de capacitación
- Necesidades de bienestar
- Análisis de la caracterización del talento humano
- Resultados de la evaluación de desempeño y acuerdos de gestión.
- Medición de clima organizacional
- Detección de riesgo psicosocial
- Encuesta de ambiente y desempeño institucional (EDI - DANE)
- Acuerdos sindicales
- Riesgos del proceso de Talento Humano
- Otros diagnósticos</t>
  </si>
  <si>
    <t xml:space="preserve">Profesional Universitario – (Talento Humano) </t>
  </si>
  <si>
    <t>Documento de análisis de resultados de los diagnósticos.</t>
  </si>
  <si>
    <t xml:space="preserve">RUTA DE LA FELICIDAD, RUTA DEL ANÁLISIS DE DATOS </t>
  </si>
  <si>
    <t>14A. Plan anual de vacantes y Plan de Previsión de Recursos Humanos que prevea y programe los recursos necesarios para proveer las vacantes mediante concurso</t>
  </si>
  <si>
    <t xml:space="preserve">Programación de los recursos necesarios para proveer las vacantes mediante consurso del plan anual de vacantes y pran de previsión de Recursos Humanos. </t>
  </si>
  <si>
    <t xml:space="preserve">Realizar análisis financiero par definir recursos necesarios para la vigencia 2021 para promover vacantresmediante concurso dando cumplimiento al Plan Anual de vacantes y Plan de Previsión de Recursos Humanos. </t>
  </si>
  <si>
    <t>Subgerente Administrativo</t>
  </si>
  <si>
    <t xml:space="preserve">Documento análisis financiero frente a la provisión de recursos para concurso. </t>
  </si>
  <si>
    <t xml:space="preserve">RUTA DEL CRECIMIENTO, RUTA DEL SERVICIO, RUTA DE CALIDAD Y RUTA DEL ANÁLISIS DE DATOS  </t>
  </si>
  <si>
    <t>Ingreso</t>
  </si>
  <si>
    <t xml:space="preserve">Inclusión </t>
  </si>
  <si>
    <t>29. Cumplimiento del Decreto 2011 de 2017 relacionado con el porcentaje de vinculación de personas con discapacidad en la planta de empleos de la entidad</t>
  </si>
  <si>
    <t xml:space="preserve">Revisar el personal actualmente vincula a la entidad para verificar si alguno cuenta con alguna discapacidad y realizar trámite de certificación de la discapacidad. </t>
  </si>
  <si>
    <t xml:space="preserve">Realizar encuesta a los funcionarios de planta identificar condiciones de discapacidad </t>
  </si>
  <si>
    <t xml:space="preserve">Encuesta </t>
  </si>
  <si>
    <t xml:space="preserve">Aplicar y realizar informe de la encuesta sobre la verificación de condiciones de discapacidad.  </t>
  </si>
  <si>
    <t xml:space="preserve">Documento Informe </t>
  </si>
  <si>
    <t xml:space="preserve">RUTA DE LA FELICIDAD, RUTA DEL LIDERAZGO, RUTA DE LA CALIDAD, RUTA DEL ANÁLISIS DE DATOS </t>
  </si>
  <si>
    <t>Desarrollo</t>
  </si>
  <si>
    <t>32.  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t>
  </si>
  <si>
    <t xml:space="preserve">Diseñar las fichas de los indicadores de ausentismo, rotación de personal y accidentalidad </t>
  </si>
  <si>
    <t xml:space="preserve">Realizar la ficha técnica para los indicadores de usentismo, rotación de personal y accidentalidad </t>
  </si>
  <si>
    <t xml:space="preserve">Ficha técnica de los indicadores planteados </t>
  </si>
  <si>
    <t xml:space="preserve">RUTA DE LA CALIDAD </t>
  </si>
  <si>
    <t xml:space="preserve">Gestión del desempeño </t>
  </si>
  <si>
    <t>35.  Adopción mediante acto administrativo del sistema de evaluación del desempeño y los acuerdos de gestión</t>
  </si>
  <si>
    <t xml:space="preserve">Adoptar los módelos de evaluación y gestión de la Función Pública </t>
  </si>
  <si>
    <t>Adoptar mediante acto administrativo (Resolución) módelos de evaluación de desempeño y de gestión</t>
  </si>
  <si>
    <t xml:space="preserve">Resolución de adopción </t>
  </si>
  <si>
    <t xml:space="preserve">RUTA FELICIDAD, RUTA DE CRECIMIENTO Y RUTA DE CALIDAD </t>
  </si>
  <si>
    <t xml:space="preserve">38. Establecer y hacer seguimiento a los planes de mejoramiento individual teniendo en cuenta:
Diagnóstico de necesidades de capacitación realizada por Talento Humano
</t>
  </si>
  <si>
    <t xml:space="preserve">Documentar el procedimiento y realizar solicitud a las áreas de la entidad de planes de mejoramiento individuales al personal de planta </t>
  </si>
  <si>
    <t xml:space="preserve">Documentar el procedimiento de seguimiento a planes de mejoramiento individual  al personal de planta </t>
  </si>
  <si>
    <t xml:space="preserve">Documento aprobado </t>
  </si>
  <si>
    <t xml:space="preserve">Socializar y solicitar a las diferentes áreas de la entidad los planes de mejoramiento individuales del personal de planta. </t>
  </si>
  <si>
    <t xml:space="preserve">Acta de socialización y solicitud de planes de mejoramiento indivuales del personal de planta </t>
  </si>
  <si>
    <t xml:space="preserve">RUTA DEL SERVICIO Y RUTA DE CALIDAD </t>
  </si>
  <si>
    <t>39. Establecer mecanismos de evaluación periódica del desempeño en torno al servicio al ciudadano diferentes a las obligatorias.</t>
  </si>
  <si>
    <t xml:space="preserve">Diseñar encuesta para evaluar la percepción de los usuarios frente al desempeño del personal de la entidad  </t>
  </si>
  <si>
    <t xml:space="preserve">Realizar encuesta de percepción de los usuarios frente al desempeño de los colaboradores de entidad </t>
  </si>
  <si>
    <t xml:space="preserve">Profesional Universitario – Talento Humano </t>
  </si>
  <si>
    <t xml:space="preserve">Aplicar y realizar informe de la encuesta sobre la percepción de los usuarios frente al desempeño de los colaboradores de entidad </t>
  </si>
  <si>
    <t>Profesional Universitario – Talento Humano
Profesional Especializada - SIAU</t>
  </si>
  <si>
    <t xml:space="preserve">Documento informe </t>
  </si>
  <si>
    <t xml:space="preserve">RUTA DE CRECIMIENTO Y RUTA DE CALIDAD </t>
  </si>
  <si>
    <t xml:space="preserve">Capacitación </t>
  </si>
  <si>
    <t xml:space="preserve">40. Incluyendo contenidos que impacten las tres dimensiones de las competencias (ser, hacer y saber) en cada uno de los siguientes ejes temáticos, de acuerdo con el Diagnóstico de Necesidades de Aprendizaje Organizacional:
40H.  Gobernanza para la paz </t>
  </si>
  <si>
    <t xml:space="preserve">Fortalecimiento en los temas de capacitación de la entidad  teniendo contenido que impacten en el aprendizaje organizacional incluyendo temas de Gobernanza para la Paz. </t>
  </si>
  <si>
    <t xml:space="preserve">Incluir en el plan de capacitación institucional de Talento Humano de la vigencia 2021 temas de Gobernanza para la Paz. </t>
  </si>
  <si>
    <t xml:space="preserve">Plan Institucional de Capacitaciones con temas de Gobernanza para la Paz </t>
  </si>
  <si>
    <t xml:space="preserve">RUTA DE CRECIMIENTO </t>
  </si>
  <si>
    <t xml:space="preserve">41. Desarrollar el programa de bilingüismo en la entidad
</t>
  </si>
  <si>
    <t xml:space="preserve">Generar estrategia de comunicación incentivando a participación en los programas de bilinguismo del SENA </t>
  </si>
  <si>
    <t xml:space="preserve">Diseñar una estrategia junto con el área de comunicaciones para incentivar la participación de los colaboradores de la entidad en los programas de bilingüismo del SENA </t>
  </si>
  <si>
    <t xml:space="preserve">Profesional Universitario – Talento Humano
Comunicadora Social </t>
  </si>
  <si>
    <t xml:space="preserve">Docuemento con las estrategias diseñadas </t>
  </si>
  <si>
    <t xml:space="preserve">RUTA DE LA FELICIDAD, RUTA DEL CRECIMIENTO Y RUTA DEL SERVICIO  </t>
  </si>
  <si>
    <t xml:space="preserve">Bienestar </t>
  </si>
  <si>
    <t xml:space="preserve">
42. Elaborar el plan de bienestar e incentivos, teniendo en cuenta los siguientes elementos:
42B. Equipos de trabajo (pecuniarios)
Incluyendo los siguientes temas:
42Q. Trabajo en equipo 
</t>
  </si>
  <si>
    <t xml:space="preserve">Fortalecimiento del Talento Humano a traves del Plan de bienestar e incentivos teniendo encuenta los equipos de trabajo (pecuniarios) y trabajo en equipo. </t>
  </si>
  <si>
    <t xml:space="preserve">Incluir en el Plan de bienestar e incentivos de la vigencia 2021 los  equipos de trabajo (pecuniarios) y trabajo en equipo. </t>
  </si>
  <si>
    <t xml:space="preserve">Plan de bienestar e incentivos con la inclusión de equipos de trabajo (pecuniarios) y trabajo en equipo. </t>
  </si>
  <si>
    <t>Administración del talento humano</t>
  </si>
  <si>
    <t>50. Desarrollar el proceso de dotación de vestido y calzado de labor en la entidad</t>
  </si>
  <si>
    <t xml:space="preserve">Fortalecimiento del Talento Humano con la dotación de vestido y calzado de labor en la entidad </t>
  </si>
  <si>
    <t xml:space="preserve">Realizar un plan de entrega de dotación de vestido y calzado al Talento Humano que labora en la entidad para la vigencia 2021v.  </t>
  </si>
  <si>
    <t>Subgerente Administrativo
Profesional Universitario – (Talento Humano)</t>
  </si>
  <si>
    <t>Plan de entrega de vestido y calzado al Talento Humano que labora en la entidad.</t>
  </si>
  <si>
    <t xml:space="preserve">RUTA DE LA FELICIDAD RUTA DE CRECIMIENTO </t>
  </si>
  <si>
    <t xml:space="preserve">Salud y seguridad en el trabajo </t>
  </si>
  <si>
    <t>61. Cuenta con Programas de Promoción y Prevención de la salud teniendo en cuenta los factores de riesgo establecidos por la entidad.</t>
  </si>
  <si>
    <t xml:space="preserve">Fortalecimeinto del Sistema de Gestión de Seguridad y Salud en el Trabajo a través de seguimiento de Programas de Promoción y Prevención de las salud en cada uno de sus programas específicos. </t>
  </si>
  <si>
    <t xml:space="preserve">Realizar seguimiento y evaluación de la efectividad de los programas específicos (biológico, biomecánico y psicosocial) </t>
  </si>
  <si>
    <t xml:space="preserve">Profesional Universitario – (Talento Humano) 
Profesional de Salud y Seguridad en el Trabajo </t>
  </si>
  <si>
    <t xml:space="preserve">Documento de seguimiento y evaluación de efectividad </t>
  </si>
  <si>
    <t xml:space="preserve">Documentar e implementar los programas de radioprotección y químicos. </t>
  </si>
  <si>
    <t xml:space="preserve">Documento de implementación de los programas de radioprotección y químicos </t>
  </si>
  <si>
    <t xml:space="preserve">RUTA DE LA FELICIADAD  RUTA DE CRECIMIENTO </t>
  </si>
  <si>
    <t>62.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</si>
  <si>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Fortalecimeinto del Sistema de Gestión de Seguridad y Salud en el Trabajo a través de informes de evaluación para la toma de desiciones en los temas de exposición a factores de riesgo psicosocial en el trabajo y para la determinación del origen de las patologías causadas por el estrés ocupacional.</t>
  </si>
  <si>
    <t>Realizar informe de evaluación permanente de la exposición a factores de riesgo psicosocial en el trabajo.</t>
  </si>
  <si>
    <t xml:space="preserve">Docuemnto de evaluación de los factores psicosociales en el trabajo. </t>
  </si>
  <si>
    <t xml:space="preserve">RUTA DE LA FELICIDAD RUTA DE CRECIMIENTO Y CALIDAD </t>
  </si>
  <si>
    <t xml:space="preserve">Valores </t>
  </si>
  <si>
    <t>63. Implementar el Código de Integridad, en articulación con la identificación de los valores y principios institucionales; avanzar en su divulgación e interiorización por parte de los todos los servidores y garantizar su cumplimiento en el ejercicio de sus funciones</t>
  </si>
  <si>
    <t xml:space="preserve">Diseñar y difundir material didactico a través de los diferentes canales virtuales el Código de Integridad y valores institucionales </t>
  </si>
  <si>
    <t xml:space="preserve">Realizar material didáctico sobre el código de integridad y valores institucionales </t>
  </si>
  <si>
    <t xml:space="preserve">Profesional Universitario – Talento Humano
Comunicadora Social 
Profesional Especializado - Jurídica
</t>
  </si>
  <si>
    <t xml:space="preserve">Documento con material didáctico </t>
  </si>
  <si>
    <t xml:space="preserve">Difundir el material didactico por los difrentes canales virtuales de la entidad el código de integridad y valores institucionales </t>
  </si>
  <si>
    <t>RUTA DEL ANÁLISIS DE DATOS</t>
  </si>
  <si>
    <t xml:space="preserve">Contratistas </t>
  </si>
  <si>
    <t xml:space="preserve"> 64. Proporción de contratistas con relación a los servidores de planta</t>
  </si>
  <si>
    <t xml:space="preserve">Fortalecimiento del Talento Humano en la entidad </t>
  </si>
  <si>
    <t>Realizar análisis financiero para definir la continuidad del proceso de formalización laboral en las siguiente vigencia.</t>
  </si>
  <si>
    <t xml:space="preserve">Subgerente Administrativo </t>
  </si>
  <si>
    <t>Informe de análisis financiero para definir la continuidad de la formalización laboral.</t>
  </si>
  <si>
    <t>Gerencia pública</t>
  </si>
  <si>
    <t>66. Implementar mecanismos para evaluar y desarrollar competencias directivas y gerenciales como liderazgo, planeación, toma de decisiones, dirección y desarrollo de personal y conocimiento del entorno, entre otros.</t>
  </si>
  <si>
    <t>Diseñar herramienta de evaluación de competencias laborales a los cargos directivos y gerenciales en los temas de: liderazgo, planeación, toma de decisiones, dirección y desarrollo de personal y conocimiento del entorno</t>
  </si>
  <si>
    <t xml:space="preserve">Realizar herramienta de  evaluación de competencias laborales a los cargos directivos y gerenciales en los temas de: liderazgo, planeación, toma de decisiones, dirección y desarrollo de personal y conocimiento del entorno y los valores de la política de integridad </t>
  </si>
  <si>
    <t xml:space="preserve">Herrramienta de evaluación </t>
  </si>
  <si>
    <t xml:space="preserve">RUTA DE LA FELICIDAD  RUTA DE CRECIMIENTO </t>
  </si>
  <si>
    <t>Retiro</t>
  </si>
  <si>
    <t>74. Elaborar un informe acerca de las razones de retiro que genere insumos para el plan estratégico del talento humano.</t>
  </si>
  <si>
    <t xml:space="preserve">Estructurar informe con las razones de retiro de los funcionarios de la entidad </t>
  </si>
  <si>
    <t xml:space="preserve">Realizar informe anualizado de las razones de retiro de los funcionarios de planta </t>
  </si>
  <si>
    <t>Gestión del conocimiento</t>
  </si>
  <si>
    <t>77. Contar con mecanismos para transferir el conocimiento de los servidores que se retiran de la Entidad a quienes continúan vinculados</t>
  </si>
  <si>
    <t xml:space="preserve">Fortalecimiento de la continuidad del conocimiento de los servidores que se retiran de la entidad y los que continuan.  </t>
  </si>
  <si>
    <t xml:space="preserve">Diseñar mecanismo de transferencia del conocimiento de los servidores que se retiran de la entidad a los servidores que continuan con la labor. </t>
  </si>
  <si>
    <t xml:space="preserve">Profesional Universitario – (Talento Humano) 
Oficina de Calidad </t>
  </si>
  <si>
    <t xml:space="preserve">Documento con el mecanismo  </t>
  </si>
  <si>
    <t>Recomendaciones DAFP</t>
  </si>
  <si>
    <t xml:space="preserve">Recomendación 8 Política de Integridad </t>
  </si>
  <si>
    <t>Formular el plan estratégico de gestión de conflictos de intereses dentro del marco de la Política de Talento Humano</t>
  </si>
  <si>
    <t xml:space="preserve">Fortalecimiento del proceso de gestión de conclicto de intereses </t>
  </si>
  <si>
    <t>Formular plan de Gestión de conflicto de intereses para la vigencia 2021.</t>
  </si>
  <si>
    <t xml:space="preserve">Profesional Universitario – (Talento Humano) 
Jefe Oficina Asesora Jurídica 
</t>
  </si>
  <si>
    <t xml:space="preserve">Plan de Gestión de Conflicto de Intereses </t>
  </si>
  <si>
    <t xml:space="preserve">Recomendación 10 Política de Integridad </t>
  </si>
  <si>
    <t>Como parte de la sensibilización y conocimiento del proceso de conflicto de intereses, incluir dentro de la Política de Talento Humano (Plan de Capacitación, Procesos de Inducción, entre otros) el proceso del manejo de conflicto de intereses, con el fin de generar un direccionamiento que apoye el desarrollo e implementación de la estrategia establecida para dicho proceso.</t>
  </si>
  <si>
    <t xml:space="preserve">Fortalecimiento  del conocimiento de los colaboradores de la entidad frente a los temas de conflicto de intereses </t>
  </si>
  <si>
    <t>Incluir en el Plan Institucional de Capacitaciones de la vigencia 2021 capacitación a los colaboradores el tema de conflicto de intereses</t>
  </si>
  <si>
    <t>Plan Institucional de cCapacitaciones.</t>
  </si>
  <si>
    <t xml:space="preserve">2- POLÍTICA DE INTEGRIDAD </t>
  </si>
  <si>
    <t>Condiciones institucionales idóneas para la implementación y gestión del Código de Integridad</t>
  </si>
  <si>
    <t>Realizar el diagnóstico del estado actual de la entidad en temas de integridad</t>
  </si>
  <si>
    <t>Fortalecimiento de la política de Integridad con las recomendaciones generadas por la Función Pública de los resultados del FURAG vigencia 2019</t>
  </si>
  <si>
    <t>Documentar las debilidades y fortalezas a partir de los resultados de la medición del FURAG vigencia 2019</t>
  </si>
  <si>
    <t>Jefe Oficina Asesora  Jurídica</t>
  </si>
  <si>
    <t>Profesional Especializado - Jurídica</t>
  </si>
  <si>
    <t>Fortalecimiento de la política y  Código de Integridad a través de la divulgación, comunicación  y retroalimentación, usando estategias tecnológicas, capacitaciones a fin de alcanzar mayor adherencia. Igualmente ideando medios interactivos con el fin de que la comunidad ESE ISABU recuerde y se apropie de los valores que conforman el Código de Integridad.</t>
  </si>
  <si>
    <t xml:space="preserve">Solicitar a la oficina de Talento Humano la inclusión en el Programa de Inducción y Reinducción para capacitación en el código de Integridad para el fortalecimiento de la Política de Integrdad en la Entidad </t>
  </si>
  <si>
    <t xml:space="preserve">Jefe de la Oficina Asesora Jurídica </t>
  </si>
  <si>
    <t xml:space="preserve">Oficio de Solicitud  </t>
  </si>
  <si>
    <t xml:space="preserve">Capacitar en los grupos primarios de la Entidad en la polítca de Integridad y el código de integridad 
</t>
  </si>
  <si>
    <t>Profesional Especializado - Jurídica
Líderes de Proceso</t>
  </si>
  <si>
    <t xml:space="preserve">Acta de capacitación </t>
  </si>
  <si>
    <t xml:space="preserve">Plan de mejora en la implementación del Código de Integridad. 
 Paso 1.Generar espacios de retroalimentación que permitan recolectar ideas que ayuden a mejorar la implementación del Código de Integridad.  </t>
  </si>
  <si>
    <t>Diseñar una Infografia de la Política de Integridad, Código de integridad y los resultados obtenidos de la implementación y publicarlo en Intranet, Correos de los colaboradores, salvapantallas.</t>
  </si>
  <si>
    <t xml:space="preserve">Profesional Especializado - Jurídica
Comunicadora Social 
Profesional Especializado - Sistemas 
</t>
  </si>
  <si>
    <t xml:space="preserve">Infografía y divulgación </t>
  </si>
  <si>
    <t>Plan de mejora en la  implementación del Código de Integridad.  
 Paso 2. Fomentar los mecanismos de sensibilización, inducción, reinducción y afianzamiento de los contenidos del Código de Integridad.</t>
  </si>
  <si>
    <t xml:space="preserve">Diseñar y realizar encuestas virtuales que permita medir la adherencia de la Política de Ingridad y el Código de Integridad a los colaboradores de la entidad </t>
  </si>
  <si>
    <t xml:space="preserve">Profesional Especializado - Jurídica
</t>
  </si>
  <si>
    <t xml:space="preserve">Encuesta y Análisis de los resultados  </t>
  </si>
  <si>
    <t xml:space="preserve">Realizar Video interactivo de la Política de Integridad y el Código de Integridad  para continuar con el proceso de implementación y publicarlo en la Intranet </t>
  </si>
  <si>
    <t>Video y publicación en la intranet</t>
  </si>
  <si>
    <t xml:space="preserve">2-  POLÍTICA DE INTEGRIDAD </t>
  </si>
  <si>
    <t>Promoción de la gestión del Código de Integridad</t>
  </si>
  <si>
    <t>Evaluación de Resultados de la implementación del Código de Integridad</t>
  </si>
  <si>
    <t xml:space="preserve">Fortalecimiento del conocimiento de las buenas prácticas en materia de Integrdiad en la institución que permita el menjoramiento continuo yla  adherencia al código de Integridad </t>
  </si>
  <si>
    <t xml:space="preserve">Documentar  las buenas prácticas obtenidas en la vigencia 2019 con las acciones implementadas en el fortalecimiento del Código de Integridad </t>
  </si>
  <si>
    <t xml:space="preserve">Documento de buenas prácticas del código de integridad </t>
  </si>
  <si>
    <t xml:space="preserve">Recomendación 12 de la Política de Integridad </t>
  </si>
  <si>
    <t>Establecer al interior de su entidad un proceso para la gestión del conflicto de intereses, donde el servidor público pueda tener claridad de cómo se reporta un posible caso y cuál es el conducto regular para seguir.</t>
  </si>
  <si>
    <t>Diseñar procedimiento para la Gestión de conflicto de interes donde el servidor público pueda tener claridad de cómo se reporta un posible caso y cuál es conducto regular para seguir.</t>
  </si>
  <si>
    <t xml:space="preserve">Realizar procedimiento de Gestión de conflicto de intereses donde se defina con claridad como el servidor público debe reportar un caso y cual es el conducto regular a seguir. </t>
  </si>
  <si>
    <t xml:space="preserve">Jefe de la Oficina Asesora Jurídica 
Profesional Universitario - Talento Humano </t>
  </si>
  <si>
    <t xml:space="preserve">Procedimeinto presentado a Calidad </t>
  </si>
  <si>
    <t xml:space="preserve">Revisar, codificar y presentar el comité CIGD para aprobación del procedimiento de conflicto de intereses </t>
  </si>
  <si>
    <t xml:space="preserve">Oficina Asesora de Calidad </t>
  </si>
  <si>
    <t>Procedimiento aprobado</t>
  </si>
  <si>
    <t xml:space="preserve">2- DIRECCIONAMIENTO ESTRATÉGICO </t>
  </si>
  <si>
    <t xml:space="preserve">3- POLÍTICA DE PLANEACIÓN INSTITUCIONAL </t>
  </si>
  <si>
    <t>Contexto estratégico</t>
  </si>
  <si>
    <t>Identificación de los grupos de valor y sus necesidades</t>
  </si>
  <si>
    <t>Identificar y definir los grupos de valor de la entidad por procesos para levantar la información necesaria  para caracterizar cada grupo de valor, cada grupo se debe clasificar los grupos de personas  (naturales o jurídicas) y qué fuente se encuentra la información  e identificar sus necesidades con precisión, pertinencia y prioridad y con proyección de soluciones de sus necesidades o problemas  a corto, mediano y largo plazo y definir el impacto de los resultados obtenidos.</t>
  </si>
  <si>
    <t>Realizar procedimiento y herramienta que permita recopilar  la información de los grupos de valor para la entidad, cumpliendo con los criterios de caracterización de cada grupo, clasificar las personas que lo conforman en naturales o jurídicas, identificación de sus necesidades y priorizar sus soluciones a corto, mediano y largo plazo y midiendo el impacto de los resultados obtenidos.</t>
  </si>
  <si>
    <t>Jefe Oficina Asesora de Planeación</t>
  </si>
  <si>
    <t xml:space="preserve">Profesión Especializado - Planeción 
Profesión Especializado - Calidad 
Profesional Especializado - SIAU
Profesional Universitario de Convenio Docencia Servicio
Profesional Especializado - Jurídica
Profesión Especializado - Subgerencia Administrativa </t>
  </si>
  <si>
    <t>Procedimiento y herramiento de caracterización de los grupos de valor - aprobada por CIGD</t>
  </si>
  <si>
    <t xml:space="preserve">Socializar a los líderes de procesos el procedimiento y herramienta para la recopilación de la información, identificación, caracterización  y necesidades de los grupos de valor. </t>
  </si>
  <si>
    <t xml:space="preserve">Profesión Especializado - Planeción </t>
  </si>
  <si>
    <t>Diligenciar la herramienta de caracterización de los grupos de valor de la entidad por los líderes de procesos</t>
  </si>
  <si>
    <t xml:space="preserve">Líderes de procesos </t>
  </si>
  <si>
    <t xml:space="preserve">Herramienta diligenciada </t>
  </si>
  <si>
    <t xml:space="preserve">Liderazgo </t>
  </si>
  <si>
    <t xml:space="preserve">Liderazgo estratégico </t>
  </si>
  <si>
    <t xml:space="preserve">Actualizar la política para la Administración del Riesgo de la ESE ISABU </t>
  </si>
  <si>
    <t>Realizar la actualización de la política de Adminsitración del Riesgo de la ESE ISABU</t>
  </si>
  <si>
    <t xml:space="preserve">Oficina de Calidad 
Oficina Jurídica </t>
  </si>
  <si>
    <t xml:space="preserve">Resolución actualizada de la Política de administración del riesgo </t>
  </si>
  <si>
    <t xml:space="preserve">3- GESTIÓN CON VALORES PARA RESULTADOS 
</t>
  </si>
  <si>
    <t xml:space="preserve">5- POLÍTICA FORTALECIMIENTO ORGANIZACIONAL Y SIMPLIFICACIÓN DE PROCESOS </t>
  </si>
  <si>
    <t>Aprestamiento institucional para promover la Rendición de Cuentas</t>
  </si>
  <si>
    <t>Analizar las debilidades y fortalezas para la rendición de cuentas</t>
  </si>
  <si>
    <t xml:space="preserve">Fortalecimiento de los grupos de valor identificados en la Rendición de Cuentas en la entidad </t>
  </si>
  <si>
    <t xml:space="preserve">Solicitar actualización de su grupo de valor al líder responsable  </t>
  </si>
  <si>
    <t xml:space="preserve">Jefe Oficina Asesora de Planeción
Jefe Oficina Asesora de Calidad
Subgerente Científico
Subgerente Administrativo </t>
  </si>
  <si>
    <t xml:space="preserve">Profesional del SIAU
Profesional de Apoyo Planeación - Proceso PAAC
Profesional de convenios
Profesional de la Subgerencia Adminstrativa 
</t>
  </si>
  <si>
    <t xml:space="preserve">Doumento con los grupos de valor actualizados </t>
  </si>
  <si>
    <t xml:space="preserve">Fortalecimiento  al interior de la entidad los rusultados obtenidos en la rendición de cuentas institucional </t>
  </si>
  <si>
    <t xml:space="preserve">Diseñar infografia de los resultados del diagnóstico de la rentición de cuentas institucional </t>
  </si>
  <si>
    <t>Profesional de Apoyo Planeación - Proceso PAAC
Comunicadora social</t>
  </si>
  <si>
    <t xml:space="preserve">Infografía </t>
  </si>
  <si>
    <t xml:space="preserve">Socilicación de los resultados realizada en infografía a través de salva pantallas, carteleras físicas y digitales, correos electrónicos, página web. </t>
  </si>
  <si>
    <t>Profesional de Apoyo Planeación - Proceso PAAC
Comunicadora social
Profesional Especializados - Sistemas 
Profesional Universitario - Talento Humano</t>
  </si>
  <si>
    <t xml:space="preserve">Soportes de socialización o publicación de los resultados del diagnóstico de la rención de cuentas </t>
  </si>
  <si>
    <t>Diseño de la Estrategia de Rendición de Cuentas</t>
  </si>
  <si>
    <t>Construir la estrategia de rendición de cuentas 
 Paso 2. 
Definir la estrategia para implementar el ejercicio de rendición de cuentas</t>
  </si>
  <si>
    <t xml:space="preserve">Formatos utilizados en la rendición de cuentas isntitucional se encuenten en el Sistema de Gestión de Calidad </t>
  </si>
  <si>
    <t xml:space="preserve">Revisar los formatos utilizados en la rendición de cuentas para la actualización </t>
  </si>
  <si>
    <t xml:space="preserve">Profesional de Apoyo Planeación - Proceso PAAC
</t>
  </si>
  <si>
    <t xml:space="preserve">Documentos revisados </t>
  </si>
  <si>
    <t xml:space="preserve">Presentar a la oficina de caldiad los formatos de rendición de cuentas para revisión, codificación y aprobación por el comité de CIGD. </t>
  </si>
  <si>
    <t xml:space="preserve">Oficina Asesora  de Calidad </t>
  </si>
  <si>
    <t xml:space="preserve">Documentos aprobados </t>
  </si>
  <si>
    <t>Preparación para la Rendición de Cuentas</t>
  </si>
  <si>
    <t xml:space="preserve">Generación y análisis de la información para el diálogo en la rendición de cuentas en lenguaje claro </t>
  </si>
  <si>
    <t xml:space="preserve">Fortalecimiento en la socialización con los grupos de interes en lo  referente al informe de gestión y el análisis que tengan del mismo que genere participación en el proceso de Rendición de Cuentas </t>
  </si>
  <si>
    <t xml:space="preserve">Socializar de forma masiva a través de correos electrónicos con los integrantes de los grupos de valor para dar a conocer el informe de gestión y reglamento de la rendición de cuentas </t>
  </si>
  <si>
    <t xml:space="preserve">Profesional de Apoyo Planeación - Proceso PAAC </t>
  </si>
  <si>
    <t xml:space="preserve">Soporte de Socialización y documentos socializados </t>
  </si>
  <si>
    <t>Seguimiento y evaluación de la implementación de la Estrategia de Rendición de Cuentas</t>
  </si>
  <si>
    <t>Cuantificar el impacto de las acciones de rendición de cuentas para divulgarlos a la ciudadanía</t>
  </si>
  <si>
    <t xml:space="preserve">Documentar las las buenas prácticas realizadas que permitan formulación de las nuevas estrategias en el proceso de rendición de cuentas de la entidad </t>
  </si>
  <si>
    <t xml:space="preserve">Realizar documento de la rendición de cuentas de las buenas prácticas utilizadas en la rendición de cuentas </t>
  </si>
  <si>
    <t>Profesional de Apoyo Planeación - Proceso PAAC</t>
  </si>
  <si>
    <t xml:space="preserve">Documento de buenas prácticas de la rendición de cuentas </t>
  </si>
  <si>
    <t xml:space="preserve">6- POLÍTICA GOBIERNO DIGITAL </t>
  </si>
  <si>
    <t xml:space="preserve">Gobierno Digital </t>
  </si>
  <si>
    <t xml:space="preserve">Arquitectura </t>
  </si>
  <si>
    <t xml:space="preserve">Actualización con el nuevo Plan de Desarrollo el plan estratégico de tecnologías de la Información y la Comunicación (PETIC) que incluya:
- El portafolio o mapa de ruta de los proyectos para un desarrollo mas óptimo.
- Entendimiento estrátegico 
- incorpore el Plan de comunicaciones del PETI con el fin de optimizar su implementación.
- un tablero de indicadores para seguimiento y control.
- Que incluya la definición de la situación objetivo y modelo de gestión de TI con el fin de hacer un proceso coherente.
</t>
  </si>
  <si>
    <t>Actualización del Plan Estratégico de la Información PETI con el Plan de Desarrollo.</t>
  </si>
  <si>
    <t>Actualizar el PETI de la vigencia 2020 -2023 incluyendo los siguientes criterios:
- El portafolio o mapa de ruta de los proyectos para un desarrollo mas óptimo.
- Entendimiento estrátegico 
- incorpore el Plan de comunicaciones del PETI con el fin de optimizar su implementación.
- un tablero de indicadores para seguimiento y control.
- Que incluya la definición de la situación objetivo y modelo de gestión de TI con el fin de hacer un proceso coherente.</t>
  </si>
  <si>
    <t xml:space="preserve">Jefe Oficina Asesora de Planeación </t>
  </si>
  <si>
    <t xml:space="preserve">Profesional Especializado - Sistemas </t>
  </si>
  <si>
    <t xml:space="preserve">PETIC actualizado </t>
  </si>
  <si>
    <t xml:space="preserve">Frente al documento de los servicios de TI y Arquitectura Empresarial en la entidad </t>
  </si>
  <si>
    <t xml:space="preserve">Diseñar la documentación necesaria para garantizar la implementación del Sistema de Información </t>
  </si>
  <si>
    <t xml:space="preserve">Realizar el proceso de documentación de la Arquitectura del Sistema de Información </t>
  </si>
  <si>
    <t xml:space="preserve">Documento de la Arquitectura del Sistema de Información </t>
  </si>
  <si>
    <t>Adoptar el protocolo IPV6 en la entidad</t>
  </si>
  <si>
    <t>Diseño del protocolo de  IPV6 en la entidad</t>
  </si>
  <si>
    <t xml:space="preserve">Realizar el Protocolo de  IPV6 que contenga:
- Plan de Diagnóstico 
- Plan detallado del proceso de transmisión
- Plan de contongencia 
</t>
  </si>
  <si>
    <t>Protocolo de  IPV6</t>
  </si>
  <si>
    <t xml:space="preserve">Recomendación 28 Política de Gobierno Digital </t>
  </si>
  <si>
    <t>Implementar un programa de correcta disposición final de los residuos tecnológicos de acuerdo con la normatividad del gobierno nacional</t>
  </si>
  <si>
    <t xml:space="preserve">Fortalecimiento de los programas de disposición finales de los residuos tecnológicos. </t>
  </si>
  <si>
    <t xml:space="preserve">Documentar el programa de disposición final de los residuos tecnológicos de acuerdo a la normatividad del gobierno nacional. </t>
  </si>
  <si>
    <t xml:space="preserve">Documento Plan de disposicón final de residuos tecnológicos </t>
  </si>
  <si>
    <t xml:space="preserve">7- POLÍTICA SEGURIDAD DIGITAL </t>
  </si>
  <si>
    <t xml:space="preserve">Recomendación 47 Política de Seguridad Digital </t>
  </si>
  <si>
    <t>Adelantar acciones para la gestión sistemática y cíclica del riesgo de seguridad digital tales como registrarse en el CSIRT Gobierno y/o ColCERT</t>
  </si>
  <si>
    <t xml:space="preserve">Adelantar el proceso para la inscripción en el CSIRT Gobierno y/o ColCERT </t>
  </si>
  <si>
    <t xml:space="preserve">Realizar proceso de inscripción en CSIRT Gobierno y/o ColCERT para la gestión sistemática y cíclica del riesgo de seguridad digital </t>
  </si>
  <si>
    <t xml:space="preserve">Documentos de inscripción </t>
  </si>
  <si>
    <t xml:space="preserve">Recomendación 48 Política de Seguridad Digital </t>
  </si>
  <si>
    <t>Adelantar acciones para la gestión sistemática y cíclica del riesgo de seguridad digital tales como adoptar e implementar la guía para la identificación de infraestructura critica cibernética</t>
  </si>
  <si>
    <t>Fortalecimiento documental del Sistema sistemático y cíclica del riego de seguridad digital.</t>
  </si>
  <si>
    <t>Adoptar  la guía para la identificación de la infraestructura critica cibernética</t>
  </si>
  <si>
    <t xml:space="preserve">Guía adoptada </t>
  </si>
  <si>
    <t xml:space="preserve">8- POLÍTICA DEFENSA JURÍDICA </t>
  </si>
  <si>
    <t>Actuaciones Prejudiciales</t>
  </si>
  <si>
    <t>Planeación</t>
  </si>
  <si>
    <t>El Comité de Conciliación elaboró su propio reglamento y se  tiene aprobado mediante resolución, circular o memorando.</t>
  </si>
  <si>
    <t xml:space="preserve">Actualizar de  la resolución de conformación y funcionamiento del comité de Conciliación </t>
  </si>
  <si>
    <t xml:space="preserve">Proyectar acto administrativo de actualización de la conformación y funcionamiento del  comité de conciliación </t>
  </si>
  <si>
    <t xml:space="preserve">Jefe Oficina Asesora Jurídica </t>
  </si>
  <si>
    <t xml:space="preserve">Profesional de Defensa Jurídica </t>
  </si>
  <si>
    <t>Acto adminsitrativo de actualización del comité de Conciliación</t>
  </si>
  <si>
    <t xml:space="preserve">Diseño de  procedimiento o instructuvo para el  trámite de estudio de solicitudes de conciliaición con su ficha técnica de estudio de caso </t>
  </si>
  <si>
    <t>Diseñar procedimiento o instructuvo para el  trámite de estudio de solicitudes de conciliaición y ficha técnica de estudio de caso</t>
  </si>
  <si>
    <t xml:space="preserve">Jefe de la Oficina Jurídica </t>
  </si>
  <si>
    <t xml:space="preserve">Procedimiento o instructuvo y ficha técnica de caso </t>
  </si>
  <si>
    <t xml:space="preserve">Revisión por  la Oficina de Calidad para codificación y aprobación por el comité del CIGD </t>
  </si>
  <si>
    <t xml:space="preserve">Profesional de Defensa Jurídica 
Oficina de Calidad </t>
  </si>
  <si>
    <t xml:space="preserve">Procedimiento o instructuvo y ficha técnica de caso - Aprobado </t>
  </si>
  <si>
    <t>Seguimiento y evaluación</t>
  </si>
  <si>
    <t xml:space="preserve">Presentar informe de gestión del comité de comité de conciliación al representante legal y los miembros del comité </t>
  </si>
  <si>
    <t xml:space="preserve">Realizar informe de gestión del comité de conciliación de forma semestral y presentarlo al Representante legal de la entidad y miembros del comité de conciliación. </t>
  </si>
  <si>
    <t>1/07/2020
2/01/ 2021</t>
  </si>
  <si>
    <t>31/07/2020
31/01/2021</t>
  </si>
  <si>
    <t xml:space="preserve">Secretario Técnico del comité de Conciliación 
Profesional de Defensa Jurídica </t>
  </si>
  <si>
    <t xml:space="preserve">Informe de gestión del comité de conciliación </t>
  </si>
  <si>
    <t xml:space="preserve">Enviar plan de Acción Aprobado por el comité del CIGD de la Defensa Jurídica (Comité de Conciliación) a la oficina de Control Interno </t>
  </si>
  <si>
    <t xml:space="preserve">Presentar a la Oficina de Control Interno Plan de Acción aprobado para la defensa Jurídica (Comité de Conciliación) </t>
  </si>
  <si>
    <t xml:space="preserve">Oficio de envio del Plan de Acción a la oficina de Control Interno y Plan de Acción </t>
  </si>
  <si>
    <t xml:space="preserve">Diseñar y definir los indicadores con sus fichas técnicas del comité de conciliación </t>
  </si>
  <si>
    <t xml:space="preserve">Definir los indicadores a medir  y Realizar las fichas técnicas de los indicadores del comité de conciliación </t>
  </si>
  <si>
    <t xml:space="preserve">Comité de Conciliación 
Profesional de Defensa Jurídica </t>
  </si>
  <si>
    <t xml:space="preserve">Ficha Técnica de Indicadores del comité de conciliación </t>
  </si>
  <si>
    <t>Defensa Judicial</t>
  </si>
  <si>
    <t xml:space="preserve">Incluir en el Plan Institucional de Capacitación de la entidad el tema de competencias de actualización en los procesos orales y en los nuevos cambios normativos al grupo de abogados de la entidad. </t>
  </si>
  <si>
    <t xml:space="preserve">Realizar solicitud de inclución en el PIC a la oficina de Talento Humano el Tema de  de competencias de actualización en los procesos orales y en los nuevos cambios normativos al grupo de abogados de la entidad. </t>
  </si>
  <si>
    <t xml:space="preserve">Oficio de Solicitud a la Oficina de Talento Humano </t>
  </si>
  <si>
    <t>Ejecución</t>
  </si>
  <si>
    <t>Diseñar la ficha técnica de estudio de caso con la inclusión de los lineamientos de fortalecimiento de la defensa expedidos por la ANDJE (Líneas jurisprudenciales)</t>
  </si>
  <si>
    <t>Realizar ficha técnica de estudio de caso con la inclusión de los lineamientos de fortalecimiento de la defensa expedidos por la ANDJE (Líneas jurisprudenciales)</t>
  </si>
  <si>
    <t xml:space="preserve">Ficha técnica de caso </t>
  </si>
  <si>
    <t>Fortalecimeinto de la medición y el análisis de los indicadores de eficacia, eficiencia y efectividad de la política en materia de defensa jurídica</t>
  </si>
  <si>
    <t>Realizar medición y análisis de forma trimestral de los indicadores de eficiencia, eficacia y efectividad de la defensa jurídica</t>
  </si>
  <si>
    <t xml:space="preserve">Informes trimestrales de análisis de los indicadores de defensa jurídica </t>
  </si>
  <si>
    <t xml:space="preserve">Diseñar un sistema de información para los procesos judiciales de la entidad </t>
  </si>
  <si>
    <t>Solicitar al área de sistemas el análisis de inclusión del proceso judicial de la entidad al Sistema de Información con el que se cuenta</t>
  </si>
  <si>
    <t xml:space="preserve">Oficio de solicitud al área de sistemas </t>
  </si>
  <si>
    <t>Cumplimiento de sentencias y conciliaciones</t>
  </si>
  <si>
    <t xml:space="preserve">Diseñar la ficha técnica de estudio de caso con la inclusión del análisis de costo beneficio de la conciliación </t>
  </si>
  <si>
    <t xml:space="preserve">Realizar ficha  técnica de estudio de caso con la inclusión del análisis de costo beneficio de la conciliación </t>
  </si>
  <si>
    <t>Prevención del daño antijurídico</t>
  </si>
  <si>
    <t>Diseñar e implementar plan de acción de la Política de prevención del daño antijurídico</t>
  </si>
  <si>
    <t>Realizar plan de acción de la Política de prevención del daño antijurídico</t>
  </si>
  <si>
    <t xml:space="preserve">Jefe de la Oficina Jurídica 
Profesional de Defensa Jurídica </t>
  </si>
  <si>
    <t>Plan de Acción de la política daño Antijurídico</t>
  </si>
  <si>
    <t>Implementar plan de acción de la Política de prevención del daño antijurídico</t>
  </si>
  <si>
    <t xml:space="preserve">Implementación del plan de Acción del daño antijurídico con los soportes de cada acción </t>
  </si>
  <si>
    <t xml:space="preserve">Incluir en la orden del día del comité de conciliación el tema de cumplimiento de las dicisiones tomadas en materia de evaluación de la política pública de prevención </t>
  </si>
  <si>
    <t xml:space="preserve">Incluir en el comité una vez al año el tema de cumplimiento de las dicisiones tomadas en materia de evaluación de la política pública de prevención  </t>
  </si>
  <si>
    <t xml:space="preserve">Acta de comité de conciliación con la presentación del cumplimiento de las dicisiones tomadas en materia de evaluación de la política pública de prevención  </t>
  </si>
  <si>
    <t>Seguimeinto del plan de acción de la Política de prevención del daño antijurídico</t>
  </si>
  <si>
    <t xml:space="preserve">Realizar seguimiento del plan de acción de la política de prevención del daño antijurídico </t>
  </si>
  <si>
    <t xml:space="preserve">Jefe de la Oficina Jurídica 
Oficina de Planeación 
</t>
  </si>
  <si>
    <t>Seguimiento del Plan de prevención del daño Antijurídico</t>
  </si>
  <si>
    <t xml:space="preserve">Fortalecimeinto de la medición y el análisis de los indicadores de eficacia, eficiencia y efectividad de la política en materia de prevención </t>
  </si>
  <si>
    <t>Realizar medición y análisis de forma trimestral de los indicadores de eficiencia, eficacia y efectividad en materia de prevención</t>
  </si>
  <si>
    <t>Informes trimestrales de análisis de los indicadores de prevecnión</t>
  </si>
  <si>
    <t xml:space="preserve">
3- GESTIÓN CON VALORES PARA RESULTADOS 
</t>
  </si>
  <si>
    <t xml:space="preserve">10- POLÍTICA SERVICIO AL CIUDADANO </t>
  </si>
  <si>
    <t xml:space="preserve">Servicio al Ciudadano </t>
  </si>
  <si>
    <t xml:space="preserve">Caracterización usuarios y medición de percepción </t>
  </si>
  <si>
    <t xml:space="preserve">Solicitar a las EPS con quien se tiene contrato las base de datos de los usaurios caracterizados </t>
  </si>
  <si>
    <t>Solicitar a través de oficio a las EPS con quien se tiene contrato las base de datos de los usaurios caracterizado</t>
  </si>
  <si>
    <t>Profesional Especializado - SIAU</t>
  </si>
  <si>
    <t xml:space="preserve">Oficio de solicitud a las EPS de la Caracterización de los usuarios </t>
  </si>
  <si>
    <t xml:space="preserve">Atención incluyente y accesibilidad </t>
  </si>
  <si>
    <t>Capacitar al talento humano en diferente lenguaje para usuarios con discapacidad:
Visual, Auditiva, Cognitiva, Mental, Sordoceguera, Múltiple y Física o motora.</t>
  </si>
  <si>
    <t>Incluir y realizar en el plan de capacitación institucional de Talento Humano la capacitación en lenguajes diferenciales para comunicación asertiva con la población con alguna discapacidad Visual, Auditiva, Cognitiva, Mental, Sordoceguera, Múltiple y Física o motora.</t>
  </si>
  <si>
    <t>Profesional Especializado - SIAU
Profesional Universitario - Talento Humano</t>
  </si>
  <si>
    <t xml:space="preserve">Solicitud y Capacitación  en lenguaje diferenciales </t>
  </si>
  <si>
    <t>Sistemas de información</t>
  </si>
  <si>
    <t>Implementación del módulo de PQRS en el sistema Panacea</t>
  </si>
  <si>
    <t xml:space="preserve">Implementación del módulo de PQRS en el sistema panacea </t>
  </si>
  <si>
    <t xml:space="preserve">Profesional Especializado -SIAU
Profesional Especializado - Sistemas </t>
  </si>
  <si>
    <t>Captura de pantalla del sistema PANACEA - Módulo SIAU</t>
  </si>
  <si>
    <t xml:space="preserve">Incluir en el módulo de PQRS de panace los siguientes criteriros:
-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t>
  </si>
  <si>
    <t>Solitar a través de oficio  a los desarrolladores del Sotfware Panacea para la inclusión en el módulo de PQRS de:
-Enlace de ayuda en donde se detallen las características, requisitos y plazos de respuesta de cada tipo de solicitud.
- Emitir  mensaje de confirmación del recibido por parte de la entidad
- Emiter mensaje de falla, propio del aplicativo, indicando el motivo de la misma y la opción con la que cuenta el peticionario</t>
  </si>
  <si>
    <t xml:space="preserve">Oficio y respuesta de la solicitud </t>
  </si>
  <si>
    <t xml:space="preserve">Canales de atención </t>
  </si>
  <si>
    <t xml:space="preserve">Ampliar el grupo de colaboradores frente a la atención presencial en las unidades hospitalarias en horario de noche y fines de semana y festivos para la atención presencial al usuarios en lo referente a PQRS </t>
  </si>
  <si>
    <t>Capacitar a los colaboradores del servicio de facturación en las unidades hospitalearias como canal de atención en PQRS en horario de noche, fines de semana y festivos.</t>
  </si>
  <si>
    <t xml:space="preserve">Acta de capacitaciones </t>
  </si>
  <si>
    <t>Realizar la divulgación de la estrategia de atención presencial en las unidades hopitalarias en horario de noche y fines de semana y festivos a los usuarios a través de carteleras digital, información en carteleras de comunicación física.</t>
  </si>
  <si>
    <t>Profesional Especializado -SIAU
Profesional Especializado - Sistemas 
Comunicadora social</t>
  </si>
  <si>
    <t xml:space="preserve">Gestión de PQRSD </t>
  </si>
  <si>
    <t xml:space="preserve">Implemenentar el módulo de PQRS en el Sistema de Panacea para hacer seguimiento a la peticiones </t>
  </si>
  <si>
    <t xml:space="preserve">Realizar socialización de los mecanismos de consultas de sus PQRS a través de Carteleras digites, página Web, redes sociales. </t>
  </si>
  <si>
    <t xml:space="preserve">Actas de socialización </t>
  </si>
  <si>
    <t>Capacitar al talento humano en diferente lenguaje para usuarios con lengua nativa y lengua extranjera</t>
  </si>
  <si>
    <t xml:space="preserve">Incluir en el plan de capacitación institucional de Talento Humano la capacitación en lenguajes diferenciales (lengua nativa y extranjera)  para comunicación asertiva con la población </t>
  </si>
  <si>
    <t xml:space="preserve">Profesional Especializado -SIAU
Profesional Universitario - Talento Humano </t>
  </si>
  <si>
    <t>Solicitud y Capacitación  en lengua nativa y lengua extranjeras</t>
  </si>
  <si>
    <t xml:space="preserve">11- POLÍTICA DE RACIONALIZACIÓN DE TRÁMITES </t>
  </si>
  <si>
    <t>Priorización participativa de Trámites a racionalizar</t>
  </si>
  <si>
    <t>Identificar trámites de alto impacto y priorizar</t>
  </si>
  <si>
    <t>Generar informe anual de los costos de los trámites racionalizados para la entidad.</t>
  </si>
  <si>
    <t xml:space="preserve">Realizar análisis de costo  de cada uno de los trámites que se encuentran racionalizados en la enditad y definir el de mayor costo tiene para la entidad. </t>
  </si>
  <si>
    <t>Profesional de apoyo a Planeación en PAAC</t>
  </si>
  <si>
    <t xml:space="preserve">Informe de análisis de costos de los trámites racionalizados </t>
  </si>
  <si>
    <t>Resultados de la racionalización cuantificados y difundidos</t>
  </si>
  <si>
    <t>Cuantificar el impacto de las acciones de racionalización para divulgarlos a la ciudadanía</t>
  </si>
  <si>
    <t>Generar informe de impacto de los resultados obtenidos por la ciudadanía frente a los costos, tiempo, requisitos, interacciones con la entidad y desplazamiento que le genera cada trámite racionalizado por la entidad.</t>
  </si>
  <si>
    <t xml:space="preserve">Realizar encuesta a la ciudadanía para medir el impacto en costos, tiempo, requisitos, interacciones con la entidad y desplazamiento de los trámites racionalizados por la entidad </t>
  </si>
  <si>
    <t>Profesional de apoyo a Planeación en PAAC
Profesional Especializado - SIAU</t>
  </si>
  <si>
    <t xml:space="preserve">Encuestas aplicadas </t>
  </si>
  <si>
    <t>Realizar análisis de la encuesta para cuantificar los siguientes criterios: costos, tiempo, requisitos, interacciones con la entidad y desplazamiento de los trámites racionalizados por la entidad.</t>
  </si>
  <si>
    <t xml:space="preserve">Profesional de apoyo a Planeación en PAAC
</t>
  </si>
  <si>
    <t xml:space="preserve">Informe de análisis de impacto de resultados de los trámites racionalizados </t>
  </si>
  <si>
    <t>Diseñar encuesta que medir y evaluar la disminución de los tramitadores en los trámites que fueron racionalizados</t>
  </si>
  <si>
    <t xml:space="preserve">Diseñar y aplicar encuesta que permita medir la disminución de los tramitadores en los trámites racionalizados </t>
  </si>
  <si>
    <t xml:space="preserve">Realizar informe de análisis de la medición a través de la encuesta de la disminución de los tramitadores en los trámites racionalizados en la entidad, evaluando el impacto en la ciudadania. </t>
  </si>
  <si>
    <t xml:space="preserve">Informe de análisis de impacto de la disminución de los tramitadores en los trámites racionalizados </t>
  </si>
  <si>
    <t xml:space="preserve">12- POLÍTICA DE PARTICIPACIÓN CIUDADANA EN LA GESTIÓN PÚBLICA  </t>
  </si>
  <si>
    <t>Condiciones institucionales idóneas para la promoción de la participación ciudadana</t>
  </si>
  <si>
    <t>Realizar el diagnóstico del estado actual de la participación ciudadana en la entidad</t>
  </si>
  <si>
    <t xml:space="preserve">Generar documento de la participación de los grupos de valor (grupos ciudadanos, usuarios, grupos de interés como son: EPS, académicos, entes de control gubernamentales) en la política de particiáción ciudadana </t>
  </si>
  <si>
    <t>Realizar docuemento donde se establezca la particiáción de los grupos de valor en las fases del ciclo de la gestión de la política de participación ciudadana (particiapación en el diagnóstico, la formulación e implementación).</t>
  </si>
  <si>
    <t>docuemento con la particiáción de los grupos de valor en la Política de Participación ciudadana.</t>
  </si>
  <si>
    <t xml:space="preserve">Documentar los resultados con sus experiencias exitosas y socializarlas al interior de la entidad </t>
  </si>
  <si>
    <t xml:space="preserve">Realizar documento de los resultados de la política de participación ciudadana con las experiencias excitosas en la vigencia 2019  </t>
  </si>
  <si>
    <t xml:space="preserve">Documento de análisis de resultados </t>
  </si>
  <si>
    <t>Socializar los resultados de la política atención ciudadana de la vigencia anteior 2019 al interior de la entidad a través de correo electrónico, salva pantallas, carteleras digitales, intranet.</t>
  </si>
  <si>
    <t xml:space="preserve">Profesional Especializado - SIAU
Profesional Universitario - Talento Humano
Profesional Especializado - Sistemas 
Comunicadora Social </t>
  </si>
  <si>
    <t xml:space="preserve">Documento de divulgación de resultados </t>
  </si>
  <si>
    <t>Promoción efectiva de la participación ciudadana</t>
  </si>
  <si>
    <t>Evaluación de Resultados</t>
  </si>
  <si>
    <t>Documentar los resultados con sus experiencias exitosas</t>
  </si>
  <si>
    <t xml:space="preserve">4- EVALUACIÓN DE RESULTADOS </t>
  </si>
  <si>
    <t xml:space="preserve">13- POLÍTICA DE SEGUIMIENTO Y EVALUACIÓN DEL DESEMPEÑO INSTITUCIONAL </t>
  </si>
  <si>
    <t>Seguimiento y evaluación del desempeño institucional</t>
  </si>
  <si>
    <t xml:space="preserve">Diseño del proceso de evaluación </t>
  </si>
  <si>
    <t xml:space="preserve">Implementar el Balance  score card del sistema Panacea logrando la integralidad de los procesos, seguimiento y evaluación. </t>
  </si>
  <si>
    <t xml:space="preserve">Realizar implementación con todos los líderes de procesos el Balance score card de Panacea </t>
  </si>
  <si>
    <t>Jefe Oficina Asesora de Planeación  
Profesional Especializado - Sistemas</t>
  </si>
  <si>
    <t>Actas de implementación con los líderes de procesos</t>
  </si>
  <si>
    <t>Generar  diagnóstico por procesos de las diferentes aspectos que se miden y se requieren medir o evaluar</t>
  </si>
  <si>
    <t xml:space="preserve">Realizar diagnóstico por procesos para identificar aspectos que se miden y se requieren evaluar en la entidad para la toma de desiciones </t>
  </si>
  <si>
    <t xml:space="preserve">Jefe Oficina Asesora de Planeación 
Oficina Asesora de Calidad
Profesional Especializado - Planeación  </t>
  </si>
  <si>
    <t xml:space="preserve">Diagnóstico por procesos de las variables a medir o evaluar </t>
  </si>
  <si>
    <t xml:space="preserve">Calidad de la evaluación </t>
  </si>
  <si>
    <t xml:space="preserve">Diseñar todos los indicadores de la entidad se encuentren creados en la ficha técnica de indicador, de los establecidos en el Diagnótico por procesos aspectos a medir o evaluar. </t>
  </si>
  <si>
    <t xml:space="preserve">Realizar las fichas técnicas de indicadores institucionales establecidos en el diagnótico de cada uno de los procesos. </t>
  </si>
  <si>
    <t xml:space="preserve">Todos los líderes de procesos </t>
  </si>
  <si>
    <t>Fichas técnicas de indicadores realizadas por cada uno de los procesos.</t>
  </si>
  <si>
    <t xml:space="preserve">5- INFORMACIÓN Y COMUNICACIÓN </t>
  </si>
  <si>
    <t xml:space="preserve">9- POLÍTICA DE TRANSPARENCIA, ACCESO A LA INFORMACIÓN PÚBLICA Y LUCHA CONTRA LA CORRUPCIÓN </t>
  </si>
  <si>
    <t xml:space="preserve">Transparencia y acceso a la información </t>
  </si>
  <si>
    <t>Transparencia pasiva</t>
  </si>
  <si>
    <t xml:space="preserve">Implementación del módulo de PQRS en el sistema Panacea, anclado a la página web de la entidad. </t>
  </si>
  <si>
    <t xml:space="preserve">Realizar enlace con la página web del sistema Panacea donde muestra el estado de la queja. </t>
  </si>
  <si>
    <t>Jefe Oficina Asesora de Planeación 
Jefe Oficina Asesora Jurídica</t>
  </si>
  <si>
    <t>Profesional Especializado - Sistemas
Profesional Especializado - SIAU
Comunicadora social</t>
  </si>
  <si>
    <t xml:space="preserve">Captura de pantalla de la página web del enlace </t>
  </si>
  <si>
    <t>Seguimiento acceso a la información pública</t>
  </si>
  <si>
    <t>Elaborar el indicador e implementarlo en todas las dependencias que generan información y han contestado de manera negativa.</t>
  </si>
  <si>
    <t>Diseñar ficha del indicador de solicitudes de información contestadas de forma negativa por la entidad.</t>
  </si>
  <si>
    <t xml:space="preserve">Oficina de Calidad 
Oficina de Planeación
Profesional Universitario - Gestión Documental </t>
  </si>
  <si>
    <t xml:space="preserve">Ficha Técnica del indicador </t>
  </si>
  <si>
    <t xml:space="preserve">Relizar implementación  de la ficha técnica del indicador con respuesta negativa de solicitudes de información en las dependencias generadoras de información en la entidad. </t>
  </si>
  <si>
    <t>Líderes de las dependencias 
Profesional Especializado - SIAU
Profesional apoyo a Planeación - proceso PAAC</t>
  </si>
  <si>
    <t>Solictud y ficha del indicador diligenciada  y consolidada</t>
  </si>
  <si>
    <t>Elaborar el indicador e implementarlo en todas las dependencias que generan información y han contestado de manera negativa por inexistencia de la información solicitada.</t>
  </si>
  <si>
    <t>Diseñar ficha del indicador de solicitudes de información contestadas de forma negativa or inexistencia de la información solicitada</t>
  </si>
  <si>
    <t xml:space="preserve">Relizar implementación  de la ficha técnica del indicador de respuesta a solictudes de inforamación negativa por inexistencia de la información en las dependencias generadoras de información en la entidad. </t>
  </si>
  <si>
    <t xml:space="preserve">Transparencia activa </t>
  </si>
  <si>
    <t>Caracterización de los usuarios por los servicios ofertados por entidad (Edad, programas, sede de atención)</t>
  </si>
  <si>
    <t>Documentar la caracterización de los usuarios por centros de salud por programas y actualizar semestralmente</t>
  </si>
  <si>
    <t>15/06/2020
02/01/2021</t>
  </si>
  <si>
    <t>30/07/2020
31/01/2021</t>
  </si>
  <si>
    <t xml:space="preserve">Profesional Especializado - Sistemas 
Directores Técnicos </t>
  </si>
  <si>
    <t>Documento con los usuarios caracterizados acttualizada por semestres</t>
  </si>
  <si>
    <t xml:space="preserve">Transmitir  la comunicación del nivel jerárquico a su grupo de trabajo </t>
  </si>
  <si>
    <t>Realizar grupo primario por dependencia donde se dá a conocer información de la dependencia y la información relevante de socialización.</t>
  </si>
  <si>
    <t xml:space="preserve">Líderes de cada dependencia </t>
  </si>
  <si>
    <t>Cronograma y Actas de comité primario realizadas de acuerdo al cronograma de los comités de julio de 2020 al 31 marzo de 2021</t>
  </si>
  <si>
    <t xml:space="preserve">Diseño procedimiento de inducción al cargo a desempeñar antes del inicio de sus actividades </t>
  </si>
  <si>
    <t xml:space="preserve">Realizar el procedimiento de inducción al cargo a desempeñar  y socializarlo con los líderes de proceso de la entidad </t>
  </si>
  <si>
    <t xml:space="preserve">Profesional Universitario de Talento Humano 
Oficina de Calidad </t>
  </si>
  <si>
    <t>Documento aprobado y socializado con los líderes de proceso</t>
  </si>
  <si>
    <t xml:space="preserve">Diseño procedimiento de entrega de cargo </t>
  </si>
  <si>
    <t xml:space="preserve">Realizar el procedimiento de entrega de cargo  y socializarlo con los líderes de proceso de la entidad </t>
  </si>
  <si>
    <t xml:space="preserve">Crear Ficha de indicador para la medición del seguimeinto de la gestión de la información de transparencia </t>
  </si>
  <si>
    <t xml:space="preserve">Realizar ficha de indicador de medición de gestión de la transparecia y acceso a la información pública </t>
  </si>
  <si>
    <t>Profesional apoyo a Planeación proceso PAAC
Profesional Especializado - SIAU
Comunicadora Social</t>
  </si>
  <si>
    <t>Ficha del Indicador</t>
  </si>
  <si>
    <t xml:space="preserve">Realizar la medición del indicador de transparencia y acceso a la información pública </t>
  </si>
  <si>
    <t>Profesional apoyo a Planeación proceso PAAC</t>
  </si>
  <si>
    <t xml:space="preserve">Ficha del indicador con medición y análsis  </t>
  </si>
  <si>
    <t>Elaborar encuestra sobre Transparencia y Acceso a la información publicar en página web  y Medición de la satisfación del ciudadano</t>
  </si>
  <si>
    <t>Diseñar y publicar  en página web encuesta de satisfacción del ciudadano sobre Transparencia y acceso a la información</t>
  </si>
  <si>
    <t xml:space="preserve">Profesional apoyo a Planeación proceso PAAC
Comunicadora social  
Profesional Especializado - Sistemas
Profesional Especializado - SIAU </t>
  </si>
  <si>
    <t>Encuesta y publicación de la misma</t>
  </si>
  <si>
    <t xml:space="preserve">Diseñar  ficha del indicador de medición de la satisfacción de Transparecia y acceso a la información pública </t>
  </si>
  <si>
    <t xml:space="preserve">Ficha técncia del indicador </t>
  </si>
  <si>
    <t xml:space="preserve">Medir el indicador de satisfacción de forma periodica de Transparecia y acceso a la información pública </t>
  </si>
  <si>
    <t xml:space="preserve">Medición del inicador con análisis </t>
  </si>
  <si>
    <t xml:space="preserve">Gestión documental para el acceso a la información pública </t>
  </si>
  <si>
    <t xml:space="preserve">Diseño de procedimiento que permita estructurar el mecanismo de documentar y difundir la experiencia de los funcionarios de la entidad </t>
  </si>
  <si>
    <t xml:space="preserve">Realizar procedimiento para estructurar el mecanismo de documentar y difundir la experiencia de los funcionarios de la entidad que contenga la experiencia, el análisis y la clasificación de la misma. </t>
  </si>
  <si>
    <t xml:space="preserve">Profesional Universitario -Talento Humano
Oficina de Calidad 
Oficina de Planeación 
</t>
  </si>
  <si>
    <t xml:space="preserve">Fortalecimiento de la Intranet institucional, en la actualización de la información y el despliegue de la intranet para su uso de la información  de interes publicada  para los colaboradores de la entidad </t>
  </si>
  <si>
    <t xml:space="preserve">Actualizar la información de la Intranet </t>
  </si>
  <si>
    <t>Profesional Universitario -Talento Humano
Comunicadora Social 
Oficina de Calidad 
Oficina de Planeación 
Profesional Especializado -  Sistemas</t>
  </si>
  <si>
    <t xml:space="preserve">Captura de Pantalla  de la Intranet actualizada </t>
  </si>
  <si>
    <t xml:space="preserve">Socializar la intranet con los colaboradores de la entidad </t>
  </si>
  <si>
    <t xml:space="preserve">Profesional Universitario -Talento Humano
Comunicadora Social 
Oficina de Calidad 
Oficina de Planeación 
</t>
  </si>
  <si>
    <t xml:space="preserve">Acta de socialización </t>
  </si>
  <si>
    <t xml:space="preserve">Criterios diferenciales de accesibilidad a la información pública </t>
  </si>
  <si>
    <t>Fortalecimiento de la página web con inforamción para la población con discapacidad (videos con lenguaje de señas o con subtítulos)</t>
  </si>
  <si>
    <t>Implementar en la página web de la entidad información para la población con discapacidad (videos con lenguaje de señas o subtítulados)</t>
  </si>
  <si>
    <t xml:space="preserve">Jefe Oficina Asesora de Planeación 
Comunicadora social </t>
  </si>
  <si>
    <t>Captura de pantalla de la página web institucional</t>
  </si>
  <si>
    <t xml:space="preserve">Conocimientos y criterios sobre transparencia y acceso a la información pública </t>
  </si>
  <si>
    <t xml:space="preserve">Fortalecer en el conocimeinto a los colaboradores de la entidadad en la Ley de transparencia y acceso a la información y la existencia de la Secretaria de Transparencia </t>
  </si>
  <si>
    <t xml:space="preserve">Capacitar a los funcionarios de la entidad en la Ley de transparencia y acceso a la información y la existencia de la Secretaria de Transparencia </t>
  </si>
  <si>
    <t xml:space="preserve">Jefe de la Oficina de Palneación </t>
  </si>
  <si>
    <t>Profesiónal de Apoyo de Planeación 
Profesiónal Especializado - SIAU</t>
  </si>
  <si>
    <t xml:space="preserve">Actas de capacitación o soportes de socialización </t>
  </si>
  <si>
    <t xml:space="preserve">Recomendación 31 Política de Transparencia </t>
  </si>
  <si>
    <t>Publicar en la sección "transparencia y acceso a la información pública" de su portal web oficial información actualizada sobre preguntas y respuestas frecuentes</t>
  </si>
  <si>
    <t xml:space="preserve">Fortalecimiento de la sección de Transparencia y acceso a la información pública de la Página web con la publicación de preguntas y respuestas más frecuentes </t>
  </si>
  <si>
    <t xml:space="preserve">Incluir en la página web en la sección de Transparencia y acceso a la información pública las preguntas y respuesta más frecuentes realizada a la entidad. </t>
  </si>
  <si>
    <t xml:space="preserve">Comunicadora social </t>
  </si>
  <si>
    <t xml:space="preserve">Captura de pantalla de la página web y el link </t>
  </si>
  <si>
    <t xml:space="preserve">14- POLÍTICA DE GESTIÓN DOCUMENTAL </t>
  </si>
  <si>
    <t xml:space="preserve">Gestión Documental </t>
  </si>
  <si>
    <t>Estratégico</t>
  </si>
  <si>
    <t xml:space="preserve">Realizar actualización del Programa de Gestión Documental - PGD </t>
  </si>
  <si>
    <t xml:space="preserve">Realizar actualización del documento del Programa de Gestión Documental - PGD y presentarlo a la oficina de calidad para revisión, codificación y aprobación </t>
  </si>
  <si>
    <t xml:space="preserve">Profesional Univevesitaria - Gestión Documental </t>
  </si>
  <si>
    <t>Documento del PGD actualizado</t>
  </si>
  <si>
    <t>Revisar, codificar y Presentar en el comité del CIGD  para aprobación  del Programa de Gestión Documental - PGD</t>
  </si>
  <si>
    <t>Documento del PGD Aprobafo</t>
  </si>
  <si>
    <t>Realizar acto administrativo de adopción del Programa de Gestión Documental - PGD</t>
  </si>
  <si>
    <t xml:space="preserve">Profesional Univevesitaria - Gestión Documental 
Oficina Asesora Jurídica </t>
  </si>
  <si>
    <t>Acto administrativo (Resolución)</t>
  </si>
  <si>
    <t xml:space="preserve">Realizar publicación en la página web institucional del Programa de Gestión Documental - PGD y acto administrativo. </t>
  </si>
  <si>
    <t xml:space="preserve">Profesional Univevesitaria - Gestión Documental 
Comunicadora social </t>
  </si>
  <si>
    <t xml:space="preserve">Captura de pantalla y enlace de la publicación en página web institucional </t>
  </si>
  <si>
    <t xml:space="preserve">Presentar la actualización de las Tablas de Retención Documental -TRD al Consejo Departamental de Archivo para convalidación  </t>
  </si>
  <si>
    <t>Presentar las Tablas de Retención Documental - TRD para la convalidación por el Concejo D/tal de Archivos (CDA)</t>
  </si>
  <si>
    <t>Oficio de envio de la infrmación al CDA</t>
  </si>
  <si>
    <t xml:space="preserve">Documental </t>
  </si>
  <si>
    <t xml:space="preserve">Notificar nuevamente a la Fiscalia General de la Nación y al Archivo General de la Nación sobre el inventario no suceptible de eliminación de Derechos Humanos o Derechos Internacional Humanitario </t>
  </si>
  <si>
    <t xml:space="preserve">Realizar oficio dirigido a la Fiscalia General  de la Nación y al Archivo General de la Nación sobre los inventarios no suceptible de eliminación de Derechos Humanos o Derechos Internacional Humanitario </t>
  </si>
  <si>
    <t xml:space="preserve">Oficio de solicitud </t>
  </si>
  <si>
    <t xml:space="preserve">Realizar ajustes al Sistema Integrado de Conservación - SIC </t>
  </si>
  <si>
    <t xml:space="preserve">Realizar ajuste del documento del Sistema Integrado de Conservación - SIC y presentar a la oficina de calidad para revisión, codificación y aprobación </t>
  </si>
  <si>
    <t>Documento del SIC</t>
  </si>
  <si>
    <t>Revisar, codificar y Presentar en el comité del CIGD  para aprobación  del  Sistema Integrado de Conservación - SIC</t>
  </si>
  <si>
    <t>Documento del SIC Aprobado</t>
  </si>
  <si>
    <t>Realizar acto administrativo de adopción del Sistema Integrado de Conservación - SIC</t>
  </si>
  <si>
    <t xml:space="preserve">Realizar publicación en la página web institucional del Sistema Integrado de Conservación - SIC y el acto adminsitrativo </t>
  </si>
  <si>
    <t xml:space="preserve">Tecnológico </t>
  </si>
  <si>
    <t>Realizar ajustes a la Tabla de Control de Acceso - TCA</t>
  </si>
  <si>
    <t xml:space="preserve">Realizar ajustes a la Tabla de Control de Acceso - TCA y  y presentar a la oficina de calidad para revisión, codificación y aprobación </t>
  </si>
  <si>
    <t>Tabla de Control de Acceso - TCA</t>
  </si>
  <si>
    <t>Revisar, codificar y Presentar en el comité del CIGD  para aprobación  de la Tabla de Control de Acceso - TCA</t>
  </si>
  <si>
    <t>Tabla de Control de Acceso - TCA - Aprobada</t>
  </si>
  <si>
    <t>Realizar acto administrativo de adopción de la Tabla Contro lde Acceso - TCA</t>
  </si>
  <si>
    <t xml:space="preserve">Realizar publicación en la página web institucional de la Tabla Contro lde Acceso - TCA y el acto adminsitrativo </t>
  </si>
  <si>
    <t>6- GESTIÓN DEL CONOCIMIENTO Y LA INNOVACIÓN</t>
  </si>
  <si>
    <t xml:space="preserve">15- POLÍTICA DE GESTIÓN DE CONOCIMIENTO Y LA INNOVACIÓN </t>
  </si>
  <si>
    <t>Identificación del conocimiento más relevante de la entidad</t>
  </si>
  <si>
    <t xml:space="preserve">Identificar, capturar, clasificar y organizar el conocimiento explícito de la entidad en medios físicos y/o digitales.  </t>
  </si>
  <si>
    <t xml:space="preserve">Implementación del Balance  score card del sistema Panacea logrando la integralidad de los procesos, seguimeinto y evaluación. </t>
  </si>
  <si>
    <t xml:space="preserve">Realizar implementación con todos los líderes de procesos el Balance score card del Sistema Panacea </t>
  </si>
  <si>
    <t xml:space="preserve">Jefe Oficina Asesora de Planeación 
Jefe Oficina Asesora de Calidad
Subgerencia Científica 
Subgerencia Administrativa  
</t>
  </si>
  <si>
    <t xml:space="preserve">Jefe Oficina Asesora de Planeación 
Profesional Especializado - Sistemas </t>
  </si>
  <si>
    <t xml:space="preserve">Actas de implementación con los líderes de procesos y Balance Score Card </t>
  </si>
  <si>
    <t xml:space="preserve">Contar con un inventario del conocimiento explícito de la entidad actualizado, de fácil acceso y articulado con la política de gestión documental.  </t>
  </si>
  <si>
    <t>Fortalecimiento del conocimiento a través de inventarios de información actualizada y de facil acceso, articulada con gestión documental  (Repositorio)</t>
  </si>
  <si>
    <t>Definir los temas de conocimiento para el módulo en la Intranet  de inventario de conocimiento de la entidad (Repositorio)</t>
  </si>
  <si>
    <t xml:space="preserve">Acta con los temas establecidos para el inventario de conocimiento </t>
  </si>
  <si>
    <t>Diseñar el módulo en la Intranet para el inventario de conocimiento de información relevante de la entidad (Repositorio)</t>
  </si>
  <si>
    <t xml:space="preserve">Módulo en la intranet </t>
  </si>
  <si>
    <t>Identificar las necesidades de conocimiento asociadas a la formación y capacitación requeridas anualmente por el personal de la entidad, posteriormente, evalúa e implementa acciones de mejora.</t>
  </si>
  <si>
    <t>Fortalecimiento a los líderes de procesos en los mecanismos de capacitación, evaluación de procesos</t>
  </si>
  <si>
    <t>Realizar instructivo de los mecanismos de capacitación, evaluación y seguimeinto a la adherencia de los procesos</t>
  </si>
  <si>
    <t xml:space="preserve">Oficina de Calidad
Profesional de Talento Humano  </t>
  </si>
  <si>
    <t>Instructivo aprobado</t>
  </si>
  <si>
    <t xml:space="preserve">Realizar capacitación a los líderes de procesos en el mecanismo efectivo de capacitación, evaluación y seguimiento de la adherencia a los procesos que lidera. </t>
  </si>
  <si>
    <t xml:space="preserve">Oficina Asesora de calidad </t>
  </si>
  <si>
    <t>Generación y producción</t>
  </si>
  <si>
    <t xml:space="preserve">Ideación </t>
  </si>
  <si>
    <t xml:space="preserve">Emplear, divulgar, documentar y evaluar métodos de creación e ideación para generar soluciones efectivas a problemas cotidianos de la entidad. </t>
  </si>
  <si>
    <t>Fortalecimiento en métodos de innovación para la recopilación de conocmiento de la entidad.</t>
  </si>
  <si>
    <t>Diseñar un módulo en la intranet de la entidad de conocimiento de información estratégica o táctica de la entidad.</t>
  </si>
  <si>
    <t xml:space="preserve">Módulo en la Intranet </t>
  </si>
  <si>
    <t xml:space="preserve">Documentar los módulos de la intranet de la entidad </t>
  </si>
  <si>
    <t xml:space="preserve">Profesional Especializado - Sistemas 
Profesional Especializado - Planeación 
</t>
  </si>
  <si>
    <t xml:space="preserve">Documento de la intranet </t>
  </si>
  <si>
    <t xml:space="preserve">Evaluar los resultados de los procesos de ideación adelantados en la entidad y analizar los resultados. </t>
  </si>
  <si>
    <t xml:space="preserve">Fortalecimiento de los procesos de ideación de la entidad a través de la medición de los resultados obtenidos </t>
  </si>
  <si>
    <t>Evaluar los resultados de los procesos de ideación adelantados en la entidad en la vigencia 2020</t>
  </si>
  <si>
    <t xml:space="preserve">Profesional Especializado - Planeación 
</t>
  </si>
  <si>
    <t xml:space="preserve">Documento de evaluación de los procesos de ideación de la entidad </t>
  </si>
  <si>
    <t xml:space="preserve">Innovación </t>
  </si>
  <si>
    <t xml:space="preserve">Incluir en el Plan Estratégico del Talento Humano el fortalecimiento de capacidades en innovación y llevar a cabo el seguimiento y evaluación de los resultados. </t>
  </si>
  <si>
    <t>Fortalecimiento a través de capacitaciones incluidas en el PIC (Plan Institucional de Capacitaciones) métodos para procesos de  innovación en la entidad</t>
  </si>
  <si>
    <t xml:space="preserve">Solicitar a la oficina de Talento Humano la inclusión de temas de innovación en el Plan Institucional de Capacitaciones, dando cumplimiento a la Política de, conocimeinto y la Innovación </t>
  </si>
  <si>
    <t xml:space="preserve">Profesional Especializado - Planeación </t>
  </si>
  <si>
    <t xml:space="preserve">Oficio de solicitud a la oficina de Taento Humano </t>
  </si>
  <si>
    <t xml:space="preserve">Realizar capacitación en temas de innovación a los colaboradores o líderes de la entidad. </t>
  </si>
  <si>
    <t xml:space="preserve">Profesional Universitario - Talento Humano </t>
  </si>
  <si>
    <t>Acta de capacitación o curso</t>
  </si>
  <si>
    <t xml:space="preserve">Herramientas de Uso y Apropiación </t>
  </si>
  <si>
    <t>Identificación, apropiación y funcionamiento de los repositorios de conocimiento.</t>
  </si>
  <si>
    <t>Identificar, clasificar y actualizar el conocimiento tácito para la planeación del conocimiento requerido por la entidad.</t>
  </si>
  <si>
    <t>Fortalecimiento del conocimiento táctico de la entidad a través de la intranet</t>
  </si>
  <si>
    <t>Solicitar a todos los líderes de procesos la información en presentaciones que sea táctica que genere conocimiento y capacitación a los colaboradores de la entidad que se encuentre en el módulo de inventario de conocimiento de la intranet .</t>
  </si>
  <si>
    <t xml:space="preserve">Realizar las presentaciones  de los temas de conocimiento y capacitación táctico por proceso que serán subidas en el módulo de conocimeinto de información estratégico en la Intranet.  </t>
  </si>
  <si>
    <t>Todos los líderes de Proceso</t>
  </si>
  <si>
    <t>Presentaciones enviadas por los líderes de proceso</t>
  </si>
  <si>
    <t>Priorizar las necesidades de tecnología para la gestión del conocimiento y la innovación en la entidad, contar con acciones a corto, mediano y largo plazo para su adecuada gestión y evaluarlas periódicamente.</t>
  </si>
  <si>
    <t xml:space="preserve">Fortaleciomiento de la tecnología para la gestión del conocimiento y la innovación con acciones de corto, mediano y largo plazo, que permita la gestión, evaluación y seguimiento. </t>
  </si>
  <si>
    <t>Realizar levantamiento de necesidades tecnológicas que permitan la gestión del conocimeinto y la innovación en la entidad</t>
  </si>
  <si>
    <t xml:space="preserve">Documento con las necesidades tencológicas </t>
  </si>
  <si>
    <t xml:space="preserve">Priorizar las necesidades tecnológicas para la gestión del conocimeinto y la innovación con acciones a corto, mediano y largo plazo </t>
  </si>
  <si>
    <t xml:space="preserve">Documento con las necesidades tecnológicas proirizadas a corto, mediano y largo plazo. </t>
  </si>
  <si>
    <t>Contar con repositorios de conocimiento de fácil acceso y socializados al interior de la entidad.</t>
  </si>
  <si>
    <t>Fortalecimiento del conocimiento de los colaboradores de la entodad a táves del Módulo de la Intranet Repositorio</t>
  </si>
  <si>
    <t xml:space="preserve">Documentar  las buenas prácticas generadas en cada uno de los procesos de la entidad </t>
  </si>
  <si>
    <t xml:space="preserve">Informe de Buenas prácticas </t>
  </si>
  <si>
    <t>Contar con repositorios de buenas prácticas.</t>
  </si>
  <si>
    <t>Informe de lecciones aprendidas</t>
  </si>
  <si>
    <t>Contar con repositorios de lecciones aprendidas.</t>
  </si>
  <si>
    <t>Cargue de la información de la Intranet en el módulo de inventario de conocimeinto (Repsoitorio)</t>
  </si>
  <si>
    <t xml:space="preserve">Informes públicados en la Intranet </t>
  </si>
  <si>
    <t xml:space="preserve">Analítica Institucional </t>
  </si>
  <si>
    <t>Ejecución de análisis y visualización de datos e información</t>
  </si>
  <si>
    <t>Desarrollar y fortalecer las habilidades y competencias del talento humano en materia de analítica institucional.</t>
  </si>
  <si>
    <t xml:space="preserve">Fortalecimiento a los líderes de procesos en habilidades y competencias en herramientas ofimáticas que permitan la ejecución de efectivo  análisis  de la información institucional  </t>
  </si>
  <si>
    <t xml:space="preserve">Solicitar a la oficina de Talento Humano la inclusión de temas de habilidades y competencias en herramientas ofimáticas en el Plan Institucional de Capacitaciones, dando cumplimiento a la Política de conocimeinto y la Innovación </t>
  </si>
  <si>
    <t xml:space="preserve">Realizar capacitación los líderes de procesos en habilidades y competencias en herramientas ofimáticas que permitan la ejecución de efectivo  análisis  de de la información institucional. </t>
  </si>
  <si>
    <t xml:space="preserve">7- CONTROL INTERNO </t>
  </si>
  <si>
    <t xml:space="preserve">16- POLÍTICA DE CONTROL INTERNO </t>
  </si>
  <si>
    <t xml:space="preserve">Ambiente de Control </t>
  </si>
  <si>
    <t>Diseño adecuado y efectivo del componente Ambiente de Control</t>
  </si>
  <si>
    <t xml:space="preserve">Dar carácter estratégico a la gestión del talento humano de manera que todas sus actividades estén alineadas con los objetivos de la entidad. </t>
  </si>
  <si>
    <t xml:space="preserve">Seguimiento de los planes implementados por la oficina de Talento Humano que esten alineados con los objetivos de la entidad </t>
  </si>
  <si>
    <t xml:space="preserve">Realizar seguimiento a los planes definidos en el Decreto 612 de 2018 y adoptados en la entidad para la oficina de talento humano. </t>
  </si>
  <si>
    <t>1 juio 2020</t>
  </si>
  <si>
    <t xml:space="preserve">Jefe de Oficina de Control Interno </t>
  </si>
  <si>
    <t xml:space="preserve">Profesionales de apoyo a la oficina de Control Interno </t>
  </si>
  <si>
    <t xml:space="preserve">Informe de Seguimiento </t>
  </si>
  <si>
    <t>Responsabilidades gerentes públicos y líderes de proceso (primera Línea de defensa)</t>
  </si>
  <si>
    <t xml:space="preserve">Seguimiento y evaluación de la herramienta diseñada por la oficina de Talento humano sobre de  evaluación de competencias laborales a los cargos directivos y gerenciales en los temas de: liderazgo, planeación, toma de decisiones, dirección y desarrollo de personal y conocimiento del entorno y los  valores de la política de integridad </t>
  </si>
  <si>
    <t xml:space="preserve">Solicitud y realización de evaluación de la herramienta diseñada por la oficina de Talento humano sobre de  evaluación de competencias laborales a los cargos directivos y gerenciales en los temas de: liderazgo, planeación, toma de decisiones, dirección y desarrollo de personal y conocimiento del entorno y los  valores de la política de integridad </t>
  </si>
  <si>
    <t xml:space="preserve">Informe de seguimiento y evaluación de la herramenta </t>
  </si>
  <si>
    <t>Responsabilidades de los servidores encargados del monitoreo y evaluación de controles y gestión del riesgo (segunda línea de defensa)</t>
  </si>
  <si>
    <t xml:space="preserve">Seguimiento y evaluación de la implementación de la política de integridad en Institución </t>
  </si>
  <si>
    <t xml:space="preserve">Realizar seguimiento trimestral de las estrategias diseñadas para la implementación de la política de Integridad en la Institución. </t>
  </si>
  <si>
    <t>Informe de seguimiento y evaluación de las estrategias establecidas en la política de Integridad</t>
  </si>
  <si>
    <t xml:space="preserve">Fortalecer la cultura de gestión del riesgo en la entidad en los temas de corrupción y gestión </t>
  </si>
  <si>
    <t xml:space="preserve">Seguimiento y evaluación de los mapas de riesgo de corrupción y mapa de riesgo de gestión de la institución </t>
  </si>
  <si>
    <t xml:space="preserve">Informe de seguimiento y evaluación de los mapas de riesgos de corrupción y mapa de riesgos de gestión de la entidad. </t>
  </si>
  <si>
    <t>Gestión de los riesgos institucionales</t>
  </si>
  <si>
    <t xml:space="preserve">Fortalecer la gerencia del riesgo en el logro de los objetivos </t>
  </si>
  <si>
    <t xml:space="preserve">Realizar dos capacitaciones de sensibilización en la gerencia del riesgo para el cumplimiento de los objetivos institucionales </t>
  </si>
  <si>
    <t xml:space="preserve">Jefe Oficina de Control Interno </t>
  </si>
  <si>
    <t xml:space="preserve">Oficina de Calidad </t>
  </si>
  <si>
    <t xml:space="preserve">Actas de capacitaciones </t>
  </si>
  <si>
    <t xml:space="preserve">Actualización de los normogramas por proceso de la entidad </t>
  </si>
  <si>
    <t xml:space="preserve">Solicitar la actualización de los normogramas por  proceso de la entidad </t>
  </si>
  <si>
    <t xml:space="preserve">Todos los líderes de proceso </t>
  </si>
  <si>
    <t xml:space="preserve">Normogramas actualizados </t>
  </si>
  <si>
    <t xml:space="preserve">Fortalecimiento en capacitación a los supervisores de contrato en el cumplimiento de sus funciones legales como supervisor </t>
  </si>
  <si>
    <t xml:space="preserve">Realizar capacitación por parte de la oficina Jurídica del cumplimiento de las funciones legales como supervisor una vez se entregado la designación de la supervisión. </t>
  </si>
  <si>
    <t xml:space="preserve">Oficina Jurídica </t>
  </si>
  <si>
    <t xml:space="preserve"> Excel de relación de supervisores con las capacitaciones 
</t>
  </si>
  <si>
    <t>Realizar capacitación de fortalecimiento a los supervisores de contratos en las funciones legales de forma semestral por parte de la oficina Jurídica</t>
  </si>
  <si>
    <t>Actas de capacitaciones generales a los supervisores de contrato</t>
  </si>
  <si>
    <t xml:space="preserve">Actividades de Control </t>
  </si>
  <si>
    <t xml:space="preserve">Fortalecer las estrategias tecnológicas implementadas en los temas de tecnología, Información y Comunicación frente a la emergencia del COVID-19 </t>
  </si>
  <si>
    <t xml:space="preserve">Seguimiento bimensual  a la oficina de Talento Humano y la oficina de sistemas frente a las estrategias generadas o implementadas en los temas de tecnología, Información y Comunicación frente a la emergencia del COVID-19 en la entidad </t>
  </si>
  <si>
    <t xml:space="preserve">Informes de seguimiento </t>
  </si>
  <si>
    <t xml:space="preserve">Auditoria  express a la aplicación de los procedimientos de los procesos administrativos de la entidad </t>
  </si>
  <si>
    <t xml:space="preserve">Realizar auditoria express para seguimiento de la aplicación y adherencia a los procedimientos adminisitrativos de cada lider de proceso  </t>
  </si>
  <si>
    <t>Informe de auditoria express</t>
  </si>
  <si>
    <t>Recomendación 1</t>
  </si>
  <si>
    <t>Evaluar a través del esquema de líneas de defensa adoptada por la entidad, las conductas asociadas o valores y principios del servicio público por medio del instrumento para la evaluación de desempeño, en lo concerniente a las conductas comportamentales.</t>
  </si>
  <si>
    <t xml:space="preserve">Fortalecimiento de la evaluación asociada a los valores y principios del servicio público </t>
  </si>
  <si>
    <t xml:space="preserve">Diseñar herramienta de medición para evaluar los valores y principios del servicio público de los funcionarios que son evaluados en la evaluación de desempeño </t>
  </si>
  <si>
    <t xml:space="preserve">Herramienta aprobada </t>
  </si>
  <si>
    <t>Recomendación 4</t>
  </si>
  <si>
    <t>El comité institucional de coordinación de control interno deberá establecer una metodología que permita documentar y formalizar el esquema de las líneas de defensa.</t>
  </si>
  <si>
    <t xml:space="preserve">Fortalecimeinto de la lineas de defensa de la entidad a traves de una metodología definida </t>
  </si>
  <si>
    <t xml:space="preserve">Realizar Protocolo donde se defina la metodologia del esquema de las lineas de defensa para la entidad </t>
  </si>
  <si>
    <t xml:space="preserve">Protocolo </t>
  </si>
  <si>
    <t xml:space="preserve">Revisión y aprobación por la oficina de calidad </t>
  </si>
  <si>
    <t xml:space="preserve">Protocolo aprobado </t>
  </si>
  <si>
    <t xml:space="preserve">Socializar con cada linea de defensa el protocolo metodologia del esquema de las lineas de defensa para la entidad </t>
  </si>
  <si>
    <t>Recomendación 6</t>
  </si>
  <si>
    <t>El comité institucional de coordinación de control interno deberá revisar la exposición de la entidad a los riesgos de corrupción y fraude y en caso de contar con una línea de denuncias se deberá monitorear el progreso de su tratamiento</t>
  </si>
  <si>
    <t xml:space="preserve">Implementación de línea de denuncias de riesgos de corrupción y fraude </t>
  </si>
  <si>
    <t xml:space="preserve">Implementar un correo electrónico y línea telefónico para denuncias de riesgos de corrupción y fraude en la entidad </t>
  </si>
  <si>
    <t>Correo electrónico creado y línea telefónica asignada</t>
  </si>
  <si>
    <t>Recomendación 10</t>
  </si>
  <si>
    <t>El comité institucional de coordinación de control interno debe fomentar la divulgación e implementación de la política de administración del riesgo.</t>
  </si>
  <si>
    <t>Fortalecimiento de la conocimeinto de la política de adminsitración del riesgo</t>
  </si>
  <si>
    <t xml:space="preserve">Socializar de forma  masiva la política de administración del riesgo a través de correos electrónicos, circular a los líderes de procesos </t>
  </si>
  <si>
    <t>Soportes de socialización (captura de pantalla, ciruclar, acta de socialización)</t>
  </si>
  <si>
    <t>Diseñar en cuestas de adherencia a la política de adminstración del riesgo e implementarla y evalar los resultados de la adherencia</t>
  </si>
  <si>
    <t xml:space="preserve">Encuesta e informe de análisis de los resultados </t>
  </si>
  <si>
    <t>Recomendación 45</t>
  </si>
  <si>
    <t>Promover en el Comité Institucional de Gestión de Desempeño, la presentación y análisis de los resultados de gestión del sistema de control interno de la entidad.</t>
  </si>
  <si>
    <t xml:space="preserve">Fortalecimiento del conocimiento y análisis al Grupo directivo de los resultados de gestión generados por el Sistema de Control Interno. </t>
  </si>
  <si>
    <t xml:space="preserve">Presentar ante el comité CIGD una vez año los resultados de gestión de control interno de la entidad </t>
  </si>
  <si>
    <t>Acta de comité CIGD y documento soporte presentado</t>
  </si>
  <si>
    <t>Recomendación 77</t>
  </si>
  <si>
    <t>Contar con un sistema de información o base de datos que contenga el inventario completo de los trámites prejudiciales y extrajudiciales en los que son parte la entidad. Desde el sistema de control interno efectuar su verificación.</t>
  </si>
  <si>
    <t>Fortalecimiento al seguimiento de los trámites prejudiciales y extrajudiciales de la entidad</t>
  </si>
  <si>
    <t xml:space="preserve">Solicitar de forma semestral la información de trámites prejudiciales y extrajudiciales a la oficina jurídica para seguimiento por parte de la oficina de control interno </t>
  </si>
  <si>
    <t xml:space="preserve">Informe de seguimiento </t>
  </si>
  <si>
    <t>Recomendación 78</t>
  </si>
  <si>
    <t>Formular directrices de conciliación en la entidad. Desde el sistema de control interno efectuar su verificación.</t>
  </si>
  <si>
    <t xml:space="preserve">Seguimiento al sistema de conciliación para fortalecer sus acciones </t>
  </si>
  <si>
    <t xml:space="preserve">Realizar seguimiento a las acciones del comité de conciliación de la entidad </t>
  </si>
  <si>
    <t>Recomendación 79</t>
  </si>
  <si>
    <t>Diseñar las políticas generales que orientan la defensa técnica de los intereses de la entidad. Desde el sistema de control interno efectuar su verificación.</t>
  </si>
  <si>
    <t xml:space="preserve">Seguimiento de la Política de Defesa jurídica para generar recomnedaciones que lleven a la mejora continua. </t>
  </si>
  <si>
    <t xml:space="preserve">Realizar verificación de política de defensa jurídica en la entidad </t>
  </si>
  <si>
    <t xml:space="preserve">Profesional Universitaria - Gestión Documental </t>
  </si>
  <si>
    <t xml:space="preserve">Oficio de solicitud a la oficina de Talento Humano </t>
  </si>
  <si>
    <t>Profesional Universitario  - Jurídica</t>
  </si>
  <si>
    <t xml:space="preserve">Profesional Especializado –SIAU
Trabajadora Social
</t>
  </si>
  <si>
    <t xml:space="preserve">Documentoar las lecciones aprendidas en cada uno de los procesos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</si>
</sst>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Arial"/>
      <family val="2"/>
    </font>
    <font>
      <b/>
      <sz val="12"/>
      <color theme="1"/>
      <name val="Arial"/>
      <family val="2"/>
    </font>
    <font>
      <b/>
      <sz val="18"/>
      <color theme="1"/>
      <name val="Arial"/>
      <family val="2"/>
    </font>
    <font>
      <b/>
      <sz val="11"/>
      <color rgb="FF1D1B11"/>
      <name val="Arial"/>
      <family val="2"/>
    </font>
    <font>
      <sz val="11"/>
      <color theme="1"/>
      <name val="Arial"/>
      <family val="2"/>
    </font>
    <font>
      <b/>
      <sz val="11"/>
      <color rgb="FF00B0F0"/>
      <name val="Arial"/>
      <family val="2"/>
    </font>
    <font>
      <b/>
      <sz val="11"/>
      <name val="Arial"/>
      <family val="2"/>
    </font>
    <font>
      <sz val="11"/>
      <name val="Arial"/>
      <family val="2"/>
    </font>
    <font>
      <u/>
      <sz val="11"/>
      <color theme="10"/>
      <name val="Calibri"/>
      <family val="2"/>
      <scheme val="minor"/>
    </font>
    <font>
      <b/>
      <sz val="9"/>
      <color indexed="81"/>
      <name val="Tahoma"/>
      <family val="2"/>
    </font>
  </fonts>
  <fills count="13">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F9792B"/>
        <bgColor indexed="64"/>
      </patternFill>
    </fill>
    <fill>
      <patternFill patternType="solid">
        <fgColor rgb="FFFF0000"/>
        <bgColor indexed="64"/>
      </patternFill>
    </fill>
    <fill>
      <patternFill patternType="solid">
        <fgColor theme="5"/>
        <bgColor indexed="64"/>
      </patternFill>
    </fill>
    <fill>
      <patternFill patternType="solid">
        <fgColor theme="0" tint="-0.499984740745262"/>
        <bgColor indexed="64"/>
      </patternFill>
    </fill>
    <fill>
      <patternFill patternType="solid">
        <fgColor theme="0" tint="-0.34998626667073579"/>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9" fillId="0" borderId="0" applyNumberFormat="0" applyFill="0" applyBorder="0" applyAlignment="0" applyProtection="0"/>
  </cellStyleXfs>
  <cellXfs count="79">
    <xf numFmtId="0" fontId="0" fillId="0" borderId="0" xfId="0"/>
    <xf numFmtId="0" fontId="4" fillId="0" borderId="7" xfId="0" applyFont="1" applyBorder="1" applyAlignment="1">
      <alignment horizontal="center" vertical="center"/>
    </xf>
    <xf numFmtId="14"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7" fillId="3" borderId="7"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0" borderId="7" xfId="0" applyFont="1" applyBorder="1" applyAlignment="1">
      <alignment horizontal="left" vertical="top" wrapText="1"/>
    </xf>
    <xf numFmtId="15" fontId="8" fillId="0" borderId="7" xfId="0" applyNumberFormat="1" applyFont="1" applyBorder="1" applyAlignment="1">
      <alignment horizontal="left" vertical="top" wrapText="1"/>
    </xf>
    <xf numFmtId="0" fontId="8" fillId="5" borderId="7" xfId="0" applyFont="1" applyFill="1" applyBorder="1" applyAlignment="1">
      <alignment horizontal="left" vertical="top" wrapText="1"/>
    </xf>
    <xf numFmtId="0" fontId="8" fillId="9" borderId="7" xfId="0" applyFont="1" applyFill="1" applyBorder="1" applyAlignment="1">
      <alignment horizontal="left" vertical="top" wrapText="1"/>
    </xf>
    <xf numFmtId="0" fontId="8" fillId="10" borderId="7" xfId="0" applyFont="1" applyFill="1" applyBorder="1" applyAlignment="1">
      <alignment horizontal="left" vertical="top" wrapText="1"/>
    </xf>
    <xf numFmtId="0" fontId="8" fillId="7" borderId="7" xfId="0" applyFont="1" applyFill="1" applyBorder="1" applyAlignment="1">
      <alignment horizontal="left" vertical="top" wrapText="1"/>
    </xf>
    <xf numFmtId="0" fontId="8" fillId="8" borderId="7" xfId="0" applyFont="1" applyFill="1" applyBorder="1" applyAlignment="1">
      <alignment horizontal="left" vertical="top" wrapText="1"/>
    </xf>
    <xf numFmtId="0" fontId="8" fillId="11" borderId="7"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7" xfId="0" applyFont="1" applyBorder="1" applyAlignment="1">
      <alignment horizontal="left" vertical="top"/>
    </xf>
    <xf numFmtId="1" fontId="8" fillId="8" borderId="7" xfId="0" applyNumberFormat="1" applyFont="1" applyFill="1" applyBorder="1" applyAlignment="1">
      <alignment horizontal="left" vertical="top" wrapText="1"/>
    </xf>
    <xf numFmtId="0" fontId="8" fillId="3" borderId="7" xfId="0" applyFont="1" applyFill="1" applyBorder="1" applyAlignment="1">
      <alignment horizontal="left" vertical="top"/>
    </xf>
    <xf numFmtId="0" fontId="8" fillId="3" borderId="0" xfId="0" applyFont="1" applyFill="1" applyAlignment="1">
      <alignment horizontal="left" vertical="top"/>
    </xf>
    <xf numFmtId="0" fontId="8" fillId="3" borderId="7" xfId="1" applyFont="1" applyFill="1" applyBorder="1" applyAlignment="1">
      <alignment horizontal="left" vertical="top" wrapText="1"/>
    </xf>
    <xf numFmtId="0" fontId="8" fillId="12" borderId="7" xfId="0" applyFont="1" applyFill="1" applyBorder="1" applyAlignment="1">
      <alignment horizontal="left" vertical="top" wrapText="1"/>
    </xf>
    <xf numFmtId="0" fontId="5" fillId="3" borderId="0" xfId="0" applyFont="1" applyFill="1" applyAlignment="1">
      <alignment vertical="top" wrapText="1"/>
    </xf>
    <xf numFmtId="0" fontId="7" fillId="3" borderId="7" xfId="0" applyFont="1" applyFill="1" applyBorder="1" applyAlignment="1">
      <alignment horizontal="center" vertical="top" wrapText="1"/>
    </xf>
    <xf numFmtId="15" fontId="8" fillId="3" borderId="7" xfId="0" applyNumberFormat="1" applyFont="1" applyFill="1" applyBorder="1" applyAlignment="1">
      <alignment horizontal="left" vertical="top" wrapText="1"/>
    </xf>
    <xf numFmtId="0" fontId="7" fillId="3" borderId="7" xfId="0" applyFont="1" applyFill="1" applyBorder="1" applyAlignment="1">
      <alignment horizontal="left" vertical="top" wrapText="1"/>
    </xf>
    <xf numFmtId="0" fontId="8" fillId="3" borderId="7" xfId="0" applyFont="1" applyFill="1" applyBorder="1" applyAlignment="1">
      <alignment horizontal="left" vertical="top" wrapText="1"/>
    </xf>
    <xf numFmtId="0" fontId="1" fillId="3" borderId="7" xfId="0" applyFont="1" applyFill="1" applyBorder="1" applyAlignment="1">
      <alignment horizontal="center" vertical="center" wrapText="1"/>
    </xf>
    <xf numFmtId="0" fontId="8" fillId="3" borderId="7" xfId="1" applyFont="1" applyFill="1" applyBorder="1" applyAlignment="1">
      <alignment horizontal="left" vertical="top" wrapText="1"/>
    </xf>
    <xf numFmtId="0" fontId="8" fillId="5" borderId="7" xfId="0" applyFont="1" applyFill="1" applyBorder="1" applyAlignment="1">
      <alignment horizontal="left" vertical="top" wrapText="1"/>
    </xf>
    <xf numFmtId="0" fontId="8" fillId="0" borderId="7" xfId="0" applyFont="1" applyBorder="1" applyAlignment="1">
      <alignment horizontal="left" vertical="top" wrapText="1"/>
    </xf>
    <xf numFmtId="0" fontId="8" fillId="12" borderId="7"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0" borderId="7" xfId="0" applyFont="1" applyBorder="1" applyAlignment="1">
      <alignment horizontal="left" vertical="top"/>
    </xf>
    <xf numFmtId="0" fontId="8" fillId="7" borderId="7"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8" borderId="7" xfId="0" applyFont="1" applyFill="1" applyBorder="1" applyAlignment="1">
      <alignment horizontal="left" vertical="top" wrapText="1"/>
    </xf>
    <xf numFmtId="0" fontId="7" fillId="3" borderId="7" xfId="0" applyFont="1" applyFill="1" applyBorder="1" applyAlignment="1">
      <alignment horizontal="center" vertical="top" wrapText="1"/>
    </xf>
    <xf numFmtId="15" fontId="8" fillId="3" borderId="7" xfId="0" applyNumberFormat="1" applyFont="1" applyFill="1" applyBorder="1" applyAlignment="1">
      <alignment horizontal="left" vertical="top" wrapText="1"/>
    </xf>
    <xf numFmtId="0" fontId="8" fillId="11" borderId="7" xfId="0" applyFont="1" applyFill="1" applyBorder="1" applyAlignment="1">
      <alignment horizontal="left" vertical="top" wrapText="1"/>
    </xf>
    <xf numFmtId="0" fontId="1" fillId="4" borderId="7" xfId="0" applyFont="1" applyFill="1" applyBorder="1" applyAlignment="1">
      <alignment horizontal="center" vertical="center" wrapText="1"/>
    </xf>
    <xf numFmtId="0" fontId="1" fillId="4" borderId="7"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top" wrapText="1"/>
    </xf>
    <xf numFmtId="0" fontId="1" fillId="0" borderId="0"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3" borderId="13" xfId="0" applyFont="1" applyFill="1" applyBorder="1" applyAlignment="1">
      <alignment horizontal="center" vertical="top" wrapText="1"/>
    </xf>
    <xf numFmtId="0" fontId="7" fillId="3" borderId="14" xfId="0" applyFont="1" applyFill="1" applyBorder="1" applyAlignment="1">
      <alignment horizontal="center" vertical="top" wrapText="1"/>
    </xf>
    <xf numFmtId="15" fontId="8" fillId="3" borderId="7" xfId="0" applyNumberFormat="1" applyFont="1" applyFill="1" applyBorder="1" applyAlignment="1">
      <alignment horizontal="left" vertical="top"/>
    </xf>
    <xf numFmtId="16" fontId="8" fillId="3" borderId="7" xfId="0" applyNumberFormat="1" applyFont="1" applyFill="1" applyBorder="1" applyAlignment="1">
      <alignment horizontal="left" vertical="top" wrapText="1"/>
    </xf>
    <xf numFmtId="14" fontId="8" fillId="3" borderId="7" xfId="0" applyNumberFormat="1" applyFont="1" applyFill="1" applyBorder="1" applyAlignment="1">
      <alignment horizontal="left" vertical="top" wrapText="1"/>
    </xf>
    <xf numFmtId="15" fontId="8" fillId="3" borderId="7" xfId="1" applyNumberFormat="1" applyFont="1" applyFill="1" applyBorder="1" applyAlignment="1">
      <alignment horizontal="left" vertical="top" wrapText="1"/>
    </xf>
    <xf numFmtId="16" fontId="8" fillId="3" borderId="7" xfId="0" applyNumberFormat="1" applyFont="1" applyFill="1" applyBorder="1" applyAlignment="1">
      <alignment horizontal="left" vertical="top"/>
    </xf>
    <xf numFmtId="0" fontId="5" fillId="3" borderId="0" xfId="0" applyFont="1" applyFill="1" applyAlignment="1">
      <alignment vertical="center"/>
    </xf>
    <xf numFmtId="0" fontId="1" fillId="3" borderId="0" xfId="0" applyFont="1" applyFill="1" applyAlignment="1">
      <alignment horizontal="center" vertical="center"/>
    </xf>
    <xf numFmtId="0" fontId="7" fillId="3" borderId="0" xfId="0" applyFont="1" applyFill="1" applyAlignment="1">
      <alignment horizontal="left" vertical="top"/>
    </xf>
    <xf numFmtId="0" fontId="1" fillId="3" borderId="0" xfId="0" applyFont="1" applyFill="1" applyAlignment="1">
      <alignment horizontal="left" vertical="top" wrapText="1"/>
    </xf>
    <xf numFmtId="0" fontId="1" fillId="3" borderId="0" xfId="0" applyFont="1" applyFill="1" applyAlignment="1">
      <alignment vertical="top" wrapText="1"/>
    </xf>
    <xf numFmtId="0" fontId="5" fillId="3" borderId="0" xfId="0" applyFont="1" applyFill="1" applyAlignment="1">
      <alignment horizontal="center" vertical="top" wrapText="1"/>
    </xf>
    <xf numFmtId="0" fontId="1" fillId="3" borderId="0" xfId="0" applyFont="1" applyFill="1" applyAlignment="1">
      <alignment horizontal="center" vertical="top" wrapText="1"/>
    </xf>
  </cellXfs>
  <cellStyles count="2">
    <cellStyle name="Hipervínculo" xfId="1" builtinId="8"/>
    <cellStyle name="Normal" xfId="0" builtinId="0"/>
  </cellStyles>
  <dxfs count="189">
    <dxf>
      <font>
        <color rgb="FF9C0006"/>
      </font>
      <fill>
        <patternFill>
          <bgColor rgb="FFFFC7CE"/>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color rgb="FF9C0006"/>
      </font>
      <fill>
        <patternFill>
          <bgColor rgb="FFFFC7CE"/>
        </patternFill>
      </fill>
    </dxf>
    <dxf>
      <font>
        <color rgb="FF9C0006"/>
      </font>
      <fill>
        <patternFill>
          <bgColor rgb="FFFFC7CE"/>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color rgb="FF9C0006"/>
      </font>
      <fill>
        <patternFill>
          <bgColor rgb="FFFFC7CE"/>
        </patternFill>
      </fill>
    </dxf>
  </dxfs>
  <tableStyles count="0" defaultTableStyle="TableStyleMedium2" defaultPivotStyle="PivotStyleLight16"/>
  <colors>
    <mruColors>
      <color rgb="FFFF3399"/>
      <color rgb="FF00FFFF"/>
      <color rgb="FF42F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307801</xdr:colOff>
      <xdr:row>0</xdr:row>
      <xdr:rowOff>176893</xdr:rowOff>
    </xdr:from>
    <xdr:to>
      <xdr:col>13</xdr:col>
      <xdr:colOff>2389755</xdr:colOff>
      <xdr:row>2</xdr:row>
      <xdr:rowOff>102548</xdr:rowOff>
    </xdr:to>
    <xdr:pic>
      <xdr:nvPicPr>
        <xdr:cNvPr id="2" name="Imagen 1"/>
        <xdr:cNvPicPr>
          <a:picLocks noChangeAspect="1"/>
        </xdr:cNvPicPr>
      </xdr:nvPicPr>
      <xdr:blipFill>
        <a:blip xmlns:r="http://schemas.openxmlformats.org/officeDocument/2006/relationships" r:embed="rId1"/>
        <a:stretch>
          <a:fillRect/>
        </a:stretch>
      </xdr:blipFill>
      <xdr:spPr>
        <a:xfrm>
          <a:off x="20419158" y="176893"/>
          <a:ext cx="2081954" cy="633226"/>
        </a:xfrm>
        <a:prstGeom prst="rect">
          <a:avLst/>
        </a:prstGeom>
      </xdr:spPr>
    </xdr:pic>
    <xdr:clientData/>
  </xdr:twoCellAnchor>
  <xdr:twoCellAnchor editAs="oneCell">
    <xdr:from>
      <xdr:col>0</xdr:col>
      <xdr:colOff>0</xdr:colOff>
      <xdr:row>0</xdr:row>
      <xdr:rowOff>83343</xdr:rowOff>
    </xdr:from>
    <xdr:to>
      <xdr:col>2</xdr:col>
      <xdr:colOff>1564822</xdr:colOff>
      <xdr:row>2</xdr:row>
      <xdr:rowOff>13608</xdr:rowOff>
    </xdr:to>
    <xdr:pic>
      <xdr:nvPicPr>
        <xdr:cNvPr id="6" name="Imagen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343"/>
          <a:ext cx="3306536" cy="637836"/>
        </a:xfrm>
        <a:prstGeom prst="rect">
          <a:avLst/>
        </a:prstGeom>
        <a:noFill/>
        <a:ln>
          <a:noFill/>
        </a:ln>
      </xdr:spPr>
    </xdr:pic>
    <xdr:clientData/>
  </xdr:twoCellAnchor>
  <xdr:twoCellAnchor>
    <xdr:from>
      <xdr:col>1</xdr:col>
      <xdr:colOff>1034143</xdr:colOff>
      <xdr:row>2</xdr:row>
      <xdr:rowOff>57830</xdr:rowOff>
    </xdr:from>
    <xdr:to>
      <xdr:col>2</xdr:col>
      <xdr:colOff>780710</xdr:colOff>
      <xdr:row>2</xdr:row>
      <xdr:rowOff>307862</xdr:rowOff>
    </xdr:to>
    <xdr:sp macro="" textlink="">
      <xdr:nvSpPr>
        <xdr:cNvPr id="7" name="CuadroTexto 6"/>
        <xdr:cNvSpPr txBox="1"/>
      </xdr:nvSpPr>
      <xdr:spPr>
        <a:xfrm>
          <a:off x="1034143" y="765401"/>
          <a:ext cx="1488281" cy="250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mn-lt"/>
              <a:ea typeface="+mn-ea"/>
              <a:cs typeface="+mn-cs"/>
            </a:rPr>
            <a:t>NIT:800.084.206-2</a:t>
          </a:r>
          <a:endParaRPr lang="es-CO" sz="1100">
            <a:solidFill>
              <a:schemeClr val="dk1"/>
            </a:solidFill>
            <a:effectLst/>
            <a:latin typeface="+mn-lt"/>
            <a:ea typeface="+mn-ea"/>
            <a:cs typeface="+mn-cs"/>
          </a:endParaRPr>
        </a:p>
        <a:p>
          <a:pPr algn="ctr"/>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20SANDRA%20-%202020/3.%20MIPG/MIPG%202020/2.%20AUTODIAGN&#211;STICOS%202020/16.%20P.%20DESEMPE&#209;O%20INSTITUCIONAL/4-seguimientoevaluaciondesempeno%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20SANDRA%20-%202020/3.%20MIPG/MIPG%202020/2.%20AUTODIAGN&#211;STICOS%202020/5.%20P.%20TRANSPARENCIA%20Y%20ACCESO%20INF/TRANSPARENCIA%20Y%20ACCESO%20A%20LA%20INF/5-2-transparenciaaccesoinformacion%2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20SANDRA%20-%202020/3.%20MIPG/MIPG%202020/2.%20AUTODIAGN&#211;STICOS%202020/10.%20P.%20GESTI&#211;N%20DOCUMENTAL/5-1-gestiondocumental%20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20SANDRA%20-%202020/3.%20MIPG/MIPG%202020/2.%20AUTODIAGN&#211;STICOS%202020/15.%20P.%20CONTROL%20INTERNO/7-controlinterno%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7-Plan%20de%20acci&#243;n-%20P.%20controlintern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3-7-rendicioncuenta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4-seguimientoevaluaciondesempeno%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1-2-integridad%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2-1-direccionplaneacion%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3-3-defensajuridica%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3-4-serviciociudadano%20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3-5-tramites%2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20SANDRA%20-%202020/3.%20MIPG/MIPG%202020/3.%20PLAN%20DE%20MEJORA%202020/3-6-participacionciudadan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s>
    <sheetDataSet>
      <sheetData sheetId="0"/>
      <sheetData sheetId="1"/>
      <sheetData sheetId="2">
        <row r="13">
          <cell r="G13" t="str">
            <v>Lograr integralidad y sinergia entre el seguimiento y la evaluación de todos los procesos de gestión de la entidad</v>
          </cell>
        </row>
        <row r="14">
          <cell r="G14" t="str">
            <v>Identificar variables que describen los diferentes aspectos que se quieren medir o evaluar</v>
          </cell>
        </row>
        <row r="16">
          <cell r="G16" t="str">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Lineamientos"/>
      <sheetName val="Guías y manuales"/>
      <sheetName val="Glosario"/>
      <sheetName val="Autodiagnóstico"/>
      <sheetName val="Gráficas"/>
      <sheetName val="Plan de Acción"/>
    </sheetNames>
    <sheetDataSet>
      <sheetData sheetId="0"/>
      <sheetData sheetId="1"/>
      <sheetData sheetId="2"/>
      <sheetData sheetId="3"/>
      <sheetData sheetId="4"/>
      <sheetData sheetId="5">
        <row r="19">
          <cell r="G19" t="str">
            <v xml:space="preserve">La entidad facilita al ciudadano información sobre el estado de su PQRS desde su recepción hasta su respuesta </v>
          </cell>
        </row>
        <row r="25">
          <cell r="G25" t="str">
            <v xml:space="preserve">La entidad conoce el número de solicitudes de información que ha contestado de manera negativa </v>
          </cell>
        </row>
        <row r="26">
          <cell r="G26" t="str">
            <v xml:space="preserve">La entidad conoce el número de solicitudes de información que ha contestado de manera negativa por inexistencia de la información solicitada </v>
          </cell>
        </row>
        <row r="29">
          <cell r="G29" t="str">
            <v xml:space="preserve">La entidad caracteriza la población usuaria de sus bienes y servicios </v>
          </cell>
        </row>
        <row r="30">
          <cell r="G30" t="str">
            <v>Los niveles jerárquicos de la organización permiten fluidez en la comunicación (horizontal y vertical) y agilidad en la toma de decisiones</v>
          </cell>
        </row>
        <row r="43">
          <cell r="G43" t="str">
            <v xml:space="preserve">Toda persona nueva en la entidad recibe una capacitación introductoria antes del inicio de sus actividades </v>
          </cell>
        </row>
        <row r="44">
          <cell r="G44" t="str">
            <v xml:space="preserve">Hay una transferencia efectiva de conocimientos entre las personas que dejan sus cargos y las nuevas que llegan a desempeñarlos </v>
          </cell>
        </row>
        <row r="75">
          <cell r="G75" t="str">
            <v xml:space="preserve">La entidad hace seguimiento a su gestión en el tema de transparencia y acceso a la información pública a través de indicadores que son medidos periódicamente </v>
          </cell>
        </row>
        <row r="77">
          <cell r="G77" t="str">
            <v>La entidad cuenta con una encuesta de satisfacción del ciudadano sobre Transparencia y acceso a la información en su sitio Web oficial</v>
          </cell>
        </row>
        <row r="78">
          <cell r="G78" t="str">
            <v>La entidad le asigna un número consecutivo o de radicado a cada una de las PQRS que le son enviadas</v>
          </cell>
        </row>
        <row r="84">
          <cell r="G84" t="str">
            <v xml:space="preserve">El conocimiento de los servidores de la organización adquirido a través de su experiencia es identificado, analizado, clasificado, documentado y difundido  </v>
          </cell>
        </row>
        <row r="85">
          <cell r="G85" t="str">
            <v xml:space="preserve">La información necesaria para la operación de la entidad está organizada y sistematizada </v>
          </cell>
        </row>
        <row r="99">
          <cell r="G99" t="str">
            <v>La Entidad cuenta con recursos en su página web para permitir el acceso a la información a la población con discapacidad (ej. videos con lenguaje de señas o con subtítulos)</v>
          </cell>
        </row>
        <row r="104">
          <cell r="G104" t="str">
            <v>Los funcionarios conocen la existencia de la Secretaría de Transparencia</v>
          </cell>
        </row>
      </sheetData>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 Política GD"/>
      <sheetName val="Instrucciones"/>
      <sheetName val="Autodiagnóstico"/>
      <sheetName val="Gráficas"/>
      <sheetName val="Plan de Acción"/>
    </sheetNames>
    <sheetDataSet>
      <sheetData sheetId="0"/>
      <sheetData sheetId="1"/>
      <sheetData sheetId="2"/>
      <sheetData sheetId="3">
        <row r="14">
          <cell r="I14" t="str">
            <v>Elaboración, aprobación , implementación y publicación del Programa de Gestión Documental - PGD,</v>
          </cell>
        </row>
        <row r="15">
          <cell r="I15" t="str">
            <v>Elaboración, aprobación,  tramitación de convalidación, implementación y publicación de la Tabla de Retención Documental - TRD.</v>
          </cell>
        </row>
        <row r="24">
          <cell r="I24" t="str">
            <v>Inventario de documentos de Derechos Humanos o Derecho Internacional Humanitario no susceptible de eliminación</v>
          </cell>
        </row>
        <row r="26">
          <cell r="I26" t="str">
            <v>Elaboración, aprobación, implementación y publicación del documento Sistema Integrado de Conservación - SIC</v>
          </cell>
        </row>
        <row r="30">
          <cell r="I30" t="str">
            <v>Parametrización de Tablas de control de acceso</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s>
    <sheetDataSet>
      <sheetData sheetId="0"/>
      <sheetData sheetId="1"/>
      <sheetData sheetId="2">
        <row r="21">
          <cell r="G21" t="str">
            <v>Evaluar el cumplimiento de los estándares de conducta y la práctica de la integridad (valores) y principios del servicio público de sus equipos de trabajo</v>
          </cell>
        </row>
        <row r="26">
          <cell r="G26" t="str">
            <v>Facilitar la implementación, monitorear la apropiación de dichos estándares por parte de los servidores públicos y alertar a los líderes de proceso, cuando sea el caso</v>
          </cell>
        </row>
        <row r="27">
          <cell r="G27" t="str">
            <v>Apoyar a la alta dirección, los gerentes públicos y los líderes de proceso para un adecuado y efectivo ejercicio de la gestión de los riesgos que afectan el cumplimiento de los objetivos y metas organizacionales</v>
          </cell>
        </row>
        <row r="50">
          <cell r="G50" t="str">
            <v>Informar sobre la incidencia de los riesgos en el logro de objetivos y evaluar si la valoración del riesgo es la apropiada</v>
          </cell>
        </row>
        <row r="53">
          <cell r="G53" t="str">
            <v>Monitorear cambios en el riesgo legal, regulatorio y de cumplimiento</v>
          </cell>
        </row>
        <row r="58">
          <cell r="G58" t="str">
            <v>Los supervisores e interventores de contratos deben realizar seguimiento a los riesgos de estos e informar las alertas respectivas</v>
          </cell>
        </row>
        <row r="75">
          <cell r="G75" t="str">
            <v>Asistir a la gerencia operativa en el desarrollo y comunicación de políticas y procedimientos</v>
          </cell>
        </row>
      </sheetData>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Recomendaciones DAFP"/>
      <sheetName val="Plan Acción 2020"/>
    </sheetNames>
    <sheetDataSet>
      <sheetData sheetId="0" refreshError="1"/>
      <sheetData sheetId="1" refreshError="1"/>
      <sheetData sheetId="2" refreshError="1"/>
      <sheetData sheetId="3" refreshError="1"/>
      <sheetData sheetId="4" refreshError="1"/>
      <sheetData sheetId="5" refreshError="1"/>
      <sheetData sheetId="6">
        <row r="16">
          <cell r="E16" t="str">
            <v>Diseñar e implementar las respectivas actividades de control. Esto incluye reajustar y comunicar políticas y procedimientos relacionados con la tecnología y asegurar que los controles de TI son adecuados para apoyar el logro de los objetivos</v>
          </cell>
          <cell r="F16">
            <v>90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Recomendación DAFP"/>
      <sheetName val="Listas"/>
    </sheetNames>
    <sheetDataSet>
      <sheetData sheetId="0" refreshError="1"/>
      <sheetData sheetId="1" refreshError="1"/>
      <sheetData sheetId="2">
        <row r="10">
          <cell r="H10">
            <v>0</v>
          </cell>
        </row>
        <row r="13">
          <cell r="G13" t="str">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ell>
        </row>
        <row r="14">
          <cell r="G14" t="str">
            <v>Socializar al interior de la entidad, los resultados del diagnóstico del proceso de rendición de cuentas institucional.</v>
          </cell>
        </row>
        <row r="34">
          <cell r="G34" t="str">
            <v>Estandarizar   formatos  internos de reporte de  las actividades de rendición de cuentas que se realizarán en toda la entidad que como mínimo contenga: Actividades realizadas, grupos de valor involucrados, aportes, resultados, observaciones, propuestas y recomendaciones ciudadanas.</v>
          </cell>
        </row>
        <row r="46">
          <cell r="G46" t="str">
            <v>Identificar la información que podría ser generada y analizada por los grupos de interés de manera colaborativa.</v>
          </cell>
        </row>
        <row r="76">
          <cell r="G76" t="str">
            <v>Documentar las buenas prácticas de la entidad en materia de espacios de diálogo para la rendición de cuentas y  sistematizarlas como insumo para la formulación de nuevas estrategias de rendición de cuentas.</v>
          </cell>
        </row>
      </sheetData>
      <sheetData sheetId="3" refreshError="1"/>
      <sheetData sheetId="4" refreshError="1"/>
      <sheetData sheetId="5" refreshError="1"/>
      <sheetData sheetId="6"/>
      <sheetData sheetId="7">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Recomendación DAFP"/>
    </sheetNames>
    <sheetDataSet>
      <sheetData sheetId="0"/>
      <sheetData sheetId="1" refreshError="1"/>
      <sheetData sheetId="2">
        <row r="10">
          <cell r="G10" t="str">
            <v>Asignar en un área o servidor la responsabilidad de liderar el proceso de seguimiento y evaluación en la entidad (áreas de planeación)</v>
          </cell>
        </row>
      </sheetData>
      <sheetData sheetId="3" refreshError="1"/>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
      <sheetName val="Recomendación "/>
    </sheetNames>
    <sheetDataSet>
      <sheetData sheetId="0" refreshError="1"/>
      <sheetData sheetId="1" refreshError="1"/>
      <sheetData sheetId="2" refreshError="1">
        <row r="10">
          <cell r="G10" t="str">
            <v>A partir de los resultados de FURAG, identificar y documentar las debilidades y fortalezas de la  implementación del Código de Integridad.</v>
          </cell>
        </row>
        <row r="12">
          <cell r="G12" t="str">
            <v>Diagnosticar si las estrategias de comunicación que empleó la entidad para promover el Código de Integridad son idóneas.</v>
          </cell>
        </row>
        <row r="13">
          <cell r="G13" t="str">
            <v>Socializar los resultados  obtenidos en el periodo anterior sobre la implementación del Código de Integridad.</v>
          </cell>
        </row>
        <row r="15">
          <cell r="G15" t="str">
            <v>Establecer mecanismos de retroalimentación con los servidores públicos, tales como grupos de intercambio, encuestas, correo electrónico, entre otras,  que corroboren la confidencialidad de los servidores y ayuden a mejorar las ideas de implementación y gestión.</v>
          </cell>
        </row>
        <row r="16">
          <cell r="G16" t="str">
            <v>Definir los  canales  y las metodologías que se emplearán  para desarrollar  las actividades de implementación del Código de Integridad.</v>
          </cell>
        </row>
        <row r="29">
          <cell r="G29" t="str">
            <v xml:space="preserve">Documentar las buenas practicas de la entidad en materia de Integridad que permitan alimentar la próximo intervención del Código. </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
      <sheetName val="Recomendación "/>
    </sheetNames>
    <sheetDataSet>
      <sheetData sheetId="0"/>
      <sheetData sheetId="1"/>
      <sheetData sheetId="2">
        <row r="10">
          <cell r="G10" t="str">
            <v xml:space="preserve">Identificar el propósito fundamental (misión, razón de ser u objeto social) para el cual fue creada la entidad, los derechos que garantiza y los problemas y necesidades sociales que está llamada a resolver. </v>
          </cell>
        </row>
        <row r="14">
          <cell r="G14" t="str">
            <v>Identificar el (los) grupo(s) de ciudadanos al (los) cual(es) debe dirigir sus productos y servicios (grupos de valor) y para qué lo debe hacer, es decir, cuáles son los derechos que se deben garantizar, qué necesidades se deben satisfacer, qué problemas se deben solucionar.</v>
          </cell>
        </row>
        <row r="16">
          <cell r="G16" t="str">
            <v>Establecer y priorizar variables que permitan caracterizar (identificar, segmentar y reconocer) sus grupos de valor y, especialmente, sus derechos, necesidades y problemas.</v>
          </cell>
        </row>
        <row r="17">
          <cell r="G17" t="str">
            <v xml:space="preserve">Levantar la información necesaria para la identificación y caracterización de los grupos de valor y el conocimiento de sus necesidades, detectando si ya cuenta con dicha información y en qué fuentes se encuentra, o de ser necesario, definir procedimientos y herramientas para su obtención. </v>
          </cell>
        </row>
        <row r="18">
          <cell r="G18" t="str">
            <v>Clasificar los grupos de personas (naturales o jurídicas) dependiendo de características similares (necesidades, problemas, ubicación territorial, entre otras).</v>
          </cell>
        </row>
        <row r="19">
          <cell r="G19" t="str">
            <v xml:space="preserve">Identificar, los problemas o necesidades de los grupos de valor, con precisión, pertinencia y prioridad, a partir de su y siempre teniendo presente el propósito fundamental, mediante procesos participativos. </v>
          </cell>
        </row>
        <row r="20">
          <cell r="G20" t="str">
            <v>Proyectar los problemas o necesidades de los grupos de valor a 4, 10, 20 años o según se disponga en la entidad.</v>
          </cell>
        </row>
        <row r="60">
          <cell r="G60" t="str">
            <v>Formular los lineamientos para administración del riesgo, por parte del equipo directivo (lineamientos precisos para el tratamiento, manejo y seguimiento a los riesgos que afectan el logro de los objetivos institucionales</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 val="RECOMENDACIONES DAFP"/>
    </sheetNames>
    <sheetDataSet>
      <sheetData sheetId="0" refreshError="1"/>
      <sheetData sheetId="1" refreshError="1"/>
      <sheetData sheetId="2" refreshError="1">
        <row r="10">
          <cell r="G10" t="str">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ell>
        </row>
        <row r="18">
          <cell r="G18" t="str">
            <v xml:space="preserve">La entidad revisa por lo menos una vez al año el reglamento del Comité de Conciliación. </v>
          </cell>
        </row>
        <row r="20">
          <cell r="G20" t="str">
            <v>La entidad hace y utiliza fichas técnicas o algún otro documento técnico para el estudio de los casos.</v>
          </cell>
        </row>
        <row r="21">
          <cell r="G21" t="str">
            <v>La entidad tiene definidos los criterios de procedencia y rechazo de las solicitudes de conciliación</v>
          </cell>
        </row>
        <row r="31">
          <cell r="G31" t="str">
            <v>El secretario técnico prepara un informe de la gestión del comité y de la ejecución de sus decisiones, que es entregado al representante legal del ente y a los miembros del comité cada seis (6) meses.</v>
          </cell>
        </row>
        <row r="33">
          <cell r="G33" t="str">
            <v>La entidad envió el plan de acción del comité de conciliación de la siguiente vigencia fiscal  a las oficinas de planeación y de control interno de la entidad.</v>
          </cell>
        </row>
        <row r="34">
          <cell r="G34" t="str">
            <v>El comité de conciliación tiene indicadores y  conoce el resultado de la medición de los indicadores de acuerdo con la periodicidad definida en el plan anual del comité de conciliación</v>
          </cell>
        </row>
        <row r="35">
          <cell r="G35" t="str">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ell>
        </row>
        <row r="44">
          <cell r="G44" t="str">
            <v>La entidad capacita y mantiene actualizados a los abogados, especialmente en lo que se refiere a las competencias de actuación en los procesos orales y en los nuevos cambios normativos.</v>
          </cell>
        </row>
        <row r="50">
          <cell r="G50" t="str">
            <v>La entidad tiene en cosideración los lineamientos de fortalecimiento de la defensa expedidos por la ANDJE,  aplica las líneas jurisprudenciales que ha contruido la la ANDJE y las que ellos mismos realizan, en el fortalecimiento de la defensa.</v>
          </cell>
        </row>
        <row r="54">
          <cell r="G54" t="str">
            <v>El area mide y evalua los resultados periodicamente de sus indicadores que miden la eficiencia, eficacia y efectividad de las politicas realizadas en materia de defensa juridica.</v>
          </cell>
        </row>
        <row r="58">
          <cell r="G58" t="str">
            <v>En el área de defensa judicial cuentan con un sistema de información digital que habilite el proceso de Gestión Documental.</v>
          </cell>
        </row>
        <row r="62">
          <cell r="G62" t="str">
            <v>El Comité de Conciliación usa herramientas de costo beneficio de la conciliación y las considera para la toma de sus decisiones.</v>
          </cell>
        </row>
        <row r="88">
          <cell r="G88" t="str">
            <v>La entidad implementa el plan de acción de su política de prevención del daño antijurídico dentro del año calendario (enero-diciembre) para el cual fue diseñado,</v>
          </cell>
        </row>
        <row r="91">
          <cell r="G91" t="str">
            <v>El Comité de Conciliación sesiona con el propósito de revisar el cumplimiento de las decisiones tomadas en materia de evaluación de la política pública de prevención.</v>
          </cell>
        </row>
        <row r="93">
          <cell r="G93" t="str">
            <v>La entidad hace seguimiento al plan de accion y al(los) indicador(es) formulado(s) en sus políticas de prevención del daño antijurídico.</v>
          </cell>
        </row>
        <row r="95">
          <cell r="G95" t="str">
            <v>El area mide y evalua los resultados periodicamente de sus indicadores que miden la eficiencia, eficacia y efectividad de las politicas realizadas en materia de prevención</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Plan de Acción"/>
      <sheetName val="Recomnedaciones DAFP"/>
    </sheetNames>
    <sheetDataSet>
      <sheetData sheetId="0" refreshError="1"/>
      <sheetData sheetId="1" refreshError="1"/>
      <sheetData sheetId="2" refreshError="1">
        <row r="10">
          <cell r="G10" t="str">
            <v>La entidad ha realizado caracterización de ciudadanos, usuarios o grupos de interés atendidos</v>
          </cell>
        </row>
        <row r="20">
          <cell r="G20" t="str">
            <v>La entidad implementa acciones para garantizar una atención accesible, contemplando las necesidades de la población con discapacidades como:
- Visual
- Auditiva
- Cognitiva
- Mental
- Sordoceguera
- Múltiple
- Física o motora</v>
          </cell>
        </row>
        <row r="24">
          <cell r="G24" t="str">
            <v>La entidad cuenta con un sistema de información para el registro ordenado y la gestión de peticiones, quejas, reclamos y denuncias</v>
          </cell>
        </row>
        <row r="25">
          <cell r="G25" t="str">
            <v>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v>
          </cell>
        </row>
        <row r="35">
          <cell r="G35" t="str">
            <v>La entidad tiene establecido un sistema de turnos acorde con las necesidades del servicio</v>
          </cell>
        </row>
        <row r="46">
          <cell r="G46" t="str">
            <v>La entidad informó a los ciudadanos los mecanismos a través de los cuales pueden hacer seguimiento a sus peticiones</v>
          </cell>
        </row>
        <row r="48">
          <cell r="G48" t="str">
            <v>La entidad actualizó su reglamento de peticiones, quejas y reclamos, lineamientos para la atención y gestión de peticiones verbales en lenguas nativas, de acuerdo con el decreto 1166 de 2016.</v>
          </cell>
        </row>
        <row r="49">
          <cell r="G49" t="str">
            <v>La entidad dispone de mecanismos para recibir y tramitar las peticiones interpuestas en lenguas nativas o dialectos oficiales de Colombia, diferentes al español.</v>
          </cell>
        </row>
      </sheetData>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Recmonedaciones DAFP"/>
    </sheetNames>
    <sheetDataSet>
      <sheetData sheetId="0" refreshError="1"/>
      <sheetData sheetId="1" refreshError="1"/>
      <sheetData sheetId="2" refreshError="1">
        <row r="10">
          <cell r="C10" t="str">
            <v>Portafolio de oferta institucional (trámites y otros procedimientos administrativos) identificado y difundido</v>
          </cell>
        </row>
        <row r="32">
          <cell r="G32" t="str">
            <v xml:space="preserve">Identificar los trámites que generan mayores costos internos en su ejecución para la entidad </v>
          </cell>
        </row>
        <row r="45">
          <cell r="G45" t="str">
            <v>Implementar mecanismos que permitan cuantificar los beneficios de la racionalización hacia los usuarios, en términos de reducciones de costos, tiempos, requisitos, interacciones con la entidad y desplazamientos</v>
          </cell>
        </row>
        <row r="46">
          <cell r="G46" t="str">
            <v>Medir y evaluar la disminución de tramitadores y/o terceros que se benefician de los usuarios del trámite.</v>
          </cell>
        </row>
      </sheetData>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 val="Recomendaciones DAFP"/>
    </sheetNames>
    <sheetDataSet>
      <sheetData sheetId="0" refreshError="1"/>
      <sheetData sheetId="1" refreshError="1"/>
      <sheetData sheetId="2" refreshError="1">
        <row r="10">
          <cell r="G10" t="str">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ell>
        </row>
        <row r="12">
          <cell r="G12" t="str">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ell>
        </row>
        <row r="14">
          <cell r="G14" t="str">
            <v>Socializar los resultados del diagnóstico de la política de participación ciudadana al interior de la entidad.</v>
          </cell>
        </row>
        <row r="40">
          <cell r="G40" t="str">
            <v>Documentar las buenas prácticas de la entidad en materia de participación ciudadana que permitan alimentar el próximo plan de participación.</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3"/>
  <sheetViews>
    <sheetView tabSelected="1" topLeftCell="B1" zoomScale="70" zoomScaleNormal="70" workbookViewId="0">
      <selection activeCell="K38" sqref="K38"/>
    </sheetView>
  </sheetViews>
  <sheetFormatPr baseColWidth="10" defaultRowHeight="56.25" customHeight="1" x14ac:dyDescent="0.25"/>
  <cols>
    <col min="1" max="1" width="30" style="75" hidden="1" customWidth="1"/>
    <col min="2" max="2" width="26.140625" style="76" customWidth="1"/>
    <col min="3" max="3" width="34" style="75" customWidth="1"/>
    <col min="4" max="4" width="28.42578125" style="23" customWidth="1"/>
    <col min="5" max="5" width="31.42578125" style="23" customWidth="1"/>
    <col min="6" max="6" width="68.42578125" style="23" customWidth="1"/>
    <col min="7" max="7" width="13.7109375" style="77" customWidth="1"/>
    <col min="8" max="8" width="49.28515625" style="23" customWidth="1"/>
    <col min="9" max="9" width="15.28515625" style="78" customWidth="1"/>
    <col min="10" max="10" width="52.28515625" style="23" customWidth="1"/>
    <col min="11" max="12" width="17" style="23" customWidth="1"/>
    <col min="13" max="13" width="42.5703125" style="23" customWidth="1"/>
    <col min="14" max="14" width="42.7109375" style="23" customWidth="1"/>
    <col min="15" max="15" width="33.140625" style="23" customWidth="1"/>
    <col min="16" max="16384" width="11.42578125" style="72"/>
  </cols>
  <sheetData>
    <row r="1" spans="1:15" ht="27.75" customHeight="1" thickBot="1" x14ac:dyDescent="0.3">
      <c r="A1" s="44"/>
      <c r="B1" s="45"/>
      <c r="C1" s="46"/>
      <c r="D1" s="53" t="s">
        <v>0</v>
      </c>
      <c r="E1" s="54"/>
      <c r="F1" s="54"/>
      <c r="G1" s="55"/>
      <c r="H1" s="56" t="s">
        <v>1</v>
      </c>
      <c r="I1" s="57"/>
      <c r="J1" s="57"/>
      <c r="K1" s="57"/>
      <c r="L1" s="57"/>
      <c r="M1" s="58"/>
      <c r="N1" s="58"/>
      <c r="O1" s="1" t="s">
        <v>2</v>
      </c>
    </row>
    <row r="2" spans="1:15" ht="27.75" customHeight="1" thickBot="1" x14ac:dyDescent="0.3">
      <c r="A2" s="47"/>
      <c r="B2" s="48"/>
      <c r="C2" s="49"/>
      <c r="D2" s="53" t="s">
        <v>3</v>
      </c>
      <c r="E2" s="54"/>
      <c r="F2" s="54"/>
      <c r="G2" s="55"/>
      <c r="H2" s="59"/>
      <c r="I2" s="60"/>
      <c r="J2" s="60"/>
      <c r="K2" s="60"/>
      <c r="L2" s="60"/>
      <c r="M2" s="61"/>
      <c r="N2" s="61"/>
      <c r="O2" s="2">
        <v>44006</v>
      </c>
    </row>
    <row r="3" spans="1:15" ht="27.75" customHeight="1" thickBot="1" x14ac:dyDescent="0.3">
      <c r="A3" s="50"/>
      <c r="B3" s="51"/>
      <c r="C3" s="52"/>
      <c r="D3" s="53"/>
      <c r="E3" s="54"/>
      <c r="F3" s="54"/>
      <c r="G3" s="55"/>
      <c r="H3" s="62"/>
      <c r="I3" s="63"/>
      <c r="J3" s="63"/>
      <c r="K3" s="63"/>
      <c r="L3" s="63"/>
      <c r="M3" s="64"/>
      <c r="N3" s="64"/>
      <c r="O3" s="3" t="s">
        <v>4</v>
      </c>
    </row>
    <row r="4" spans="1:15" s="73" customFormat="1" ht="35.25" customHeight="1" thickBot="1" x14ac:dyDescent="0.3">
      <c r="A4" s="43" t="s">
        <v>5</v>
      </c>
      <c r="B4" s="43" t="s">
        <v>6</v>
      </c>
      <c r="C4" s="43"/>
      <c r="D4" s="43" t="s">
        <v>7</v>
      </c>
      <c r="E4" s="43" t="s">
        <v>8</v>
      </c>
      <c r="F4" s="43" t="s">
        <v>9</v>
      </c>
      <c r="G4" s="28" t="s">
        <v>10</v>
      </c>
      <c r="H4" s="41" t="s">
        <v>11</v>
      </c>
      <c r="I4" s="42" t="s">
        <v>12</v>
      </c>
      <c r="J4" s="41" t="s">
        <v>13</v>
      </c>
      <c r="K4" s="41" t="s">
        <v>14</v>
      </c>
      <c r="L4" s="41"/>
      <c r="M4" s="41" t="s">
        <v>15</v>
      </c>
      <c r="N4" s="41" t="s">
        <v>16</v>
      </c>
      <c r="O4" s="41" t="s">
        <v>17</v>
      </c>
    </row>
    <row r="5" spans="1:15" s="73" customFormat="1" ht="21.75" customHeight="1" thickBot="1" x14ac:dyDescent="0.3">
      <c r="A5" s="43"/>
      <c r="B5" s="43"/>
      <c r="C5" s="43"/>
      <c r="D5" s="43"/>
      <c r="E5" s="43"/>
      <c r="F5" s="43"/>
      <c r="G5" s="28"/>
      <c r="H5" s="41"/>
      <c r="I5" s="42"/>
      <c r="J5" s="41"/>
      <c r="K5" s="4" t="s">
        <v>18</v>
      </c>
      <c r="L5" s="4" t="s">
        <v>19</v>
      </c>
      <c r="M5" s="41"/>
      <c r="N5" s="41"/>
      <c r="O5" s="41"/>
    </row>
    <row r="6" spans="1:15" s="74" customFormat="1" ht="257.25" thickBot="1" x14ac:dyDescent="0.3">
      <c r="A6" s="5" t="s">
        <v>20</v>
      </c>
      <c r="B6" s="5" t="s">
        <v>21</v>
      </c>
      <c r="C6" s="5" t="s">
        <v>22</v>
      </c>
      <c r="D6" s="6" t="s">
        <v>23</v>
      </c>
      <c r="E6" s="6" t="s">
        <v>24</v>
      </c>
      <c r="F6" s="6" t="s">
        <v>25</v>
      </c>
      <c r="G6" s="7">
        <v>80</v>
      </c>
      <c r="H6" s="6" t="s">
        <v>26</v>
      </c>
      <c r="I6" s="24">
        <v>1</v>
      </c>
      <c r="J6" s="6" t="s">
        <v>27</v>
      </c>
      <c r="K6" s="25">
        <v>44198</v>
      </c>
      <c r="L6" s="25">
        <v>44286</v>
      </c>
      <c r="M6" s="8" t="s">
        <v>28</v>
      </c>
      <c r="N6" s="8" t="s">
        <v>28</v>
      </c>
      <c r="O6" s="6" t="s">
        <v>29</v>
      </c>
    </row>
    <row r="7" spans="1:15" s="74" customFormat="1" ht="72" thickBot="1" x14ac:dyDescent="0.3">
      <c r="A7" s="5" t="s">
        <v>20</v>
      </c>
      <c r="B7" s="5" t="s">
        <v>21</v>
      </c>
      <c r="C7" s="5" t="s">
        <v>30</v>
      </c>
      <c r="D7" s="6" t="s">
        <v>23</v>
      </c>
      <c r="E7" s="6" t="s">
        <v>24</v>
      </c>
      <c r="F7" s="6" t="s">
        <v>31</v>
      </c>
      <c r="G7" s="7">
        <v>80</v>
      </c>
      <c r="H7" s="6" t="s">
        <v>32</v>
      </c>
      <c r="I7" s="24">
        <v>2</v>
      </c>
      <c r="J7" s="6" t="s">
        <v>33</v>
      </c>
      <c r="K7" s="25">
        <v>44075</v>
      </c>
      <c r="L7" s="25">
        <v>44227</v>
      </c>
      <c r="M7" s="8" t="s">
        <v>28</v>
      </c>
      <c r="N7" s="8" t="s">
        <v>34</v>
      </c>
      <c r="O7" s="6" t="s">
        <v>35</v>
      </c>
    </row>
    <row r="8" spans="1:15" s="20" customFormat="1" ht="57" customHeight="1" thickBot="1" x14ac:dyDescent="0.3">
      <c r="A8" s="26" t="s">
        <v>20</v>
      </c>
      <c r="B8" s="26" t="s">
        <v>21</v>
      </c>
      <c r="C8" s="26" t="s">
        <v>36</v>
      </c>
      <c r="D8" s="27" t="s">
        <v>37</v>
      </c>
      <c r="E8" s="27" t="s">
        <v>38</v>
      </c>
      <c r="F8" s="27" t="s">
        <v>39</v>
      </c>
      <c r="G8" s="35">
        <v>20</v>
      </c>
      <c r="H8" s="31" t="s">
        <v>40</v>
      </c>
      <c r="I8" s="24">
        <v>3</v>
      </c>
      <c r="J8" s="8" t="s">
        <v>41</v>
      </c>
      <c r="K8" s="25">
        <v>44044</v>
      </c>
      <c r="L8" s="25">
        <v>44073</v>
      </c>
      <c r="M8" s="8" t="s">
        <v>28</v>
      </c>
      <c r="N8" s="8" t="s">
        <v>28</v>
      </c>
      <c r="O8" s="8" t="s">
        <v>42</v>
      </c>
    </row>
    <row r="9" spans="1:15" s="20" customFormat="1" ht="29.25" thickBot="1" x14ac:dyDescent="0.3">
      <c r="A9" s="26"/>
      <c r="B9" s="26"/>
      <c r="C9" s="26"/>
      <c r="D9" s="27"/>
      <c r="E9" s="27"/>
      <c r="F9" s="27"/>
      <c r="G9" s="35"/>
      <c r="H9" s="31"/>
      <c r="I9" s="24">
        <v>4</v>
      </c>
      <c r="J9" s="8" t="s">
        <v>43</v>
      </c>
      <c r="K9" s="25">
        <v>44075</v>
      </c>
      <c r="L9" s="25">
        <v>44135</v>
      </c>
      <c r="M9" s="8" t="s">
        <v>28</v>
      </c>
      <c r="N9" s="8" t="s">
        <v>28</v>
      </c>
      <c r="O9" s="8" t="s">
        <v>44</v>
      </c>
    </row>
    <row r="10" spans="1:15" s="20" customFormat="1" ht="86.25" thickBot="1" x14ac:dyDescent="0.3">
      <c r="A10" s="5" t="s">
        <v>20</v>
      </c>
      <c r="B10" s="5" t="s">
        <v>21</v>
      </c>
      <c r="C10" s="5" t="s">
        <v>45</v>
      </c>
      <c r="D10" s="6" t="s">
        <v>46</v>
      </c>
      <c r="E10" s="6" t="s">
        <v>24</v>
      </c>
      <c r="F10" s="6" t="s">
        <v>47</v>
      </c>
      <c r="G10" s="7">
        <v>80</v>
      </c>
      <c r="H10" s="8" t="s">
        <v>48</v>
      </c>
      <c r="I10" s="24">
        <v>5</v>
      </c>
      <c r="J10" s="8" t="s">
        <v>49</v>
      </c>
      <c r="K10" s="25">
        <v>44044</v>
      </c>
      <c r="L10" s="25">
        <v>44165</v>
      </c>
      <c r="M10" s="8" t="s">
        <v>28</v>
      </c>
      <c r="N10" s="8" t="s">
        <v>28</v>
      </c>
      <c r="O10" s="8" t="s">
        <v>50</v>
      </c>
    </row>
    <row r="11" spans="1:15" s="20" customFormat="1" ht="60.75" thickBot="1" x14ac:dyDescent="0.3">
      <c r="A11" s="5" t="s">
        <v>20</v>
      </c>
      <c r="B11" s="5" t="s">
        <v>21</v>
      </c>
      <c r="C11" s="5" t="s">
        <v>51</v>
      </c>
      <c r="D11" s="6" t="s">
        <v>46</v>
      </c>
      <c r="E11" s="6" t="s">
        <v>52</v>
      </c>
      <c r="F11" s="6" t="s">
        <v>53</v>
      </c>
      <c r="G11" s="7">
        <v>80</v>
      </c>
      <c r="H11" s="6" t="s">
        <v>54</v>
      </c>
      <c r="I11" s="24">
        <v>6</v>
      </c>
      <c r="J11" s="8" t="s">
        <v>55</v>
      </c>
      <c r="K11" s="25">
        <v>44027</v>
      </c>
      <c r="L11" s="25">
        <v>44073</v>
      </c>
      <c r="M11" s="8" t="s">
        <v>28</v>
      </c>
      <c r="N11" s="8" t="s">
        <v>28</v>
      </c>
      <c r="O11" s="8" t="s">
        <v>56</v>
      </c>
    </row>
    <row r="12" spans="1:15" s="20" customFormat="1" ht="43.5" thickBot="1" x14ac:dyDescent="0.3">
      <c r="A12" s="26" t="s">
        <v>20</v>
      </c>
      <c r="B12" s="26" t="s">
        <v>21</v>
      </c>
      <c r="C12" s="26" t="s">
        <v>57</v>
      </c>
      <c r="D12" s="27" t="s">
        <v>46</v>
      </c>
      <c r="E12" s="27" t="s">
        <v>52</v>
      </c>
      <c r="F12" s="27" t="s">
        <v>58</v>
      </c>
      <c r="G12" s="37">
        <v>60</v>
      </c>
      <c r="H12" s="27" t="s">
        <v>59</v>
      </c>
      <c r="I12" s="24">
        <v>7</v>
      </c>
      <c r="J12" s="8" t="s">
        <v>60</v>
      </c>
      <c r="K12" s="25">
        <v>44075</v>
      </c>
      <c r="L12" s="25">
        <v>44134</v>
      </c>
      <c r="M12" s="8" t="s">
        <v>28</v>
      </c>
      <c r="N12" s="8" t="s">
        <v>28</v>
      </c>
      <c r="O12" s="8" t="s">
        <v>61</v>
      </c>
    </row>
    <row r="13" spans="1:15" s="20" customFormat="1" ht="43.5" thickBot="1" x14ac:dyDescent="0.3">
      <c r="A13" s="26"/>
      <c r="B13" s="26"/>
      <c r="C13" s="26"/>
      <c r="D13" s="27"/>
      <c r="E13" s="27"/>
      <c r="F13" s="27"/>
      <c r="G13" s="37"/>
      <c r="H13" s="27"/>
      <c r="I13" s="24">
        <v>8</v>
      </c>
      <c r="J13" s="8" t="s">
        <v>62</v>
      </c>
      <c r="K13" s="25">
        <v>44136</v>
      </c>
      <c r="L13" s="25">
        <v>44165</v>
      </c>
      <c r="M13" s="8" t="s">
        <v>28</v>
      </c>
      <c r="N13" s="8" t="s">
        <v>28</v>
      </c>
      <c r="O13" s="8" t="s">
        <v>63</v>
      </c>
    </row>
    <row r="14" spans="1:15" s="20" customFormat="1" ht="45" customHeight="1" thickBot="1" x14ac:dyDescent="0.3">
      <c r="A14" s="26" t="s">
        <v>20</v>
      </c>
      <c r="B14" s="26" t="s">
        <v>21</v>
      </c>
      <c r="C14" s="26" t="s">
        <v>64</v>
      </c>
      <c r="D14" s="27" t="s">
        <v>46</v>
      </c>
      <c r="E14" s="27" t="s">
        <v>52</v>
      </c>
      <c r="F14" s="27" t="s">
        <v>65</v>
      </c>
      <c r="G14" s="33">
        <v>61</v>
      </c>
      <c r="H14" s="27" t="s">
        <v>66</v>
      </c>
      <c r="I14" s="24">
        <v>9</v>
      </c>
      <c r="J14" s="8" t="s">
        <v>67</v>
      </c>
      <c r="K14" s="25">
        <v>44075</v>
      </c>
      <c r="L14" s="25">
        <v>44104</v>
      </c>
      <c r="M14" s="8" t="s">
        <v>28</v>
      </c>
      <c r="N14" s="8" t="s">
        <v>68</v>
      </c>
      <c r="O14" s="8" t="s">
        <v>42</v>
      </c>
    </row>
    <row r="15" spans="1:15" s="20" customFormat="1" ht="43.5" thickBot="1" x14ac:dyDescent="0.3">
      <c r="A15" s="26"/>
      <c r="B15" s="26"/>
      <c r="C15" s="26"/>
      <c r="D15" s="27"/>
      <c r="E15" s="27"/>
      <c r="F15" s="27"/>
      <c r="G15" s="33"/>
      <c r="H15" s="27"/>
      <c r="I15" s="24">
        <v>10</v>
      </c>
      <c r="J15" s="8" t="s">
        <v>69</v>
      </c>
      <c r="K15" s="25">
        <v>44105</v>
      </c>
      <c r="L15" s="25">
        <v>44165</v>
      </c>
      <c r="M15" s="8" t="s">
        <v>28</v>
      </c>
      <c r="N15" s="8" t="s">
        <v>70</v>
      </c>
      <c r="O15" s="8" t="s">
        <v>71</v>
      </c>
    </row>
    <row r="16" spans="1:15" s="20" customFormat="1" ht="72" thickBot="1" x14ac:dyDescent="0.3">
      <c r="A16" s="5" t="s">
        <v>20</v>
      </c>
      <c r="B16" s="5" t="s">
        <v>21</v>
      </c>
      <c r="C16" s="5" t="s">
        <v>72</v>
      </c>
      <c r="D16" s="6" t="s">
        <v>46</v>
      </c>
      <c r="E16" s="6" t="s">
        <v>73</v>
      </c>
      <c r="F16" s="6" t="s">
        <v>74</v>
      </c>
      <c r="G16" s="11">
        <v>40</v>
      </c>
      <c r="H16" s="6" t="s">
        <v>75</v>
      </c>
      <c r="I16" s="24">
        <v>11</v>
      </c>
      <c r="J16" s="8" t="s">
        <v>76</v>
      </c>
      <c r="K16" s="25">
        <v>44166</v>
      </c>
      <c r="L16" s="25">
        <v>44227</v>
      </c>
      <c r="M16" s="8" t="s">
        <v>28</v>
      </c>
      <c r="N16" s="8" t="s">
        <v>28</v>
      </c>
      <c r="O16" s="8" t="s">
        <v>77</v>
      </c>
    </row>
    <row r="17" spans="1:15" s="20" customFormat="1" ht="60.75" thickBot="1" x14ac:dyDescent="0.3">
      <c r="A17" s="5" t="s">
        <v>20</v>
      </c>
      <c r="B17" s="5" t="s">
        <v>21</v>
      </c>
      <c r="C17" s="5" t="s">
        <v>78</v>
      </c>
      <c r="D17" s="6" t="s">
        <v>46</v>
      </c>
      <c r="E17" s="6" t="s">
        <v>73</v>
      </c>
      <c r="F17" s="6" t="s">
        <v>79</v>
      </c>
      <c r="G17" s="7">
        <v>80</v>
      </c>
      <c r="H17" s="6" t="s">
        <v>80</v>
      </c>
      <c r="I17" s="24">
        <v>12</v>
      </c>
      <c r="J17" s="8" t="s">
        <v>81</v>
      </c>
      <c r="K17" s="25">
        <v>44044</v>
      </c>
      <c r="L17" s="25">
        <v>44073</v>
      </c>
      <c r="M17" s="8" t="s">
        <v>28</v>
      </c>
      <c r="N17" s="8" t="s">
        <v>82</v>
      </c>
      <c r="O17" s="8" t="s">
        <v>83</v>
      </c>
    </row>
    <row r="18" spans="1:15" s="20" customFormat="1" ht="100.5" thickBot="1" x14ac:dyDescent="0.3">
      <c r="A18" s="5" t="s">
        <v>20</v>
      </c>
      <c r="B18" s="5" t="s">
        <v>21</v>
      </c>
      <c r="C18" s="5" t="s">
        <v>84</v>
      </c>
      <c r="D18" s="6" t="s">
        <v>46</v>
      </c>
      <c r="E18" s="6" t="s">
        <v>85</v>
      </c>
      <c r="F18" s="6" t="s">
        <v>86</v>
      </c>
      <c r="G18" s="12">
        <v>60</v>
      </c>
      <c r="H18" s="6" t="s">
        <v>87</v>
      </c>
      <c r="I18" s="24">
        <v>13</v>
      </c>
      <c r="J18" s="8" t="s">
        <v>88</v>
      </c>
      <c r="K18" s="25">
        <v>44166</v>
      </c>
      <c r="L18" s="25">
        <v>44227</v>
      </c>
      <c r="M18" s="8" t="s">
        <v>28</v>
      </c>
      <c r="N18" s="8" t="s">
        <v>28</v>
      </c>
      <c r="O18" s="8" t="s">
        <v>89</v>
      </c>
    </row>
    <row r="19" spans="1:15" s="20" customFormat="1" ht="60.75" thickBot="1" x14ac:dyDescent="0.3">
      <c r="A19" s="5" t="s">
        <v>20</v>
      </c>
      <c r="B19" s="5" t="s">
        <v>21</v>
      </c>
      <c r="C19" s="5" t="s">
        <v>51</v>
      </c>
      <c r="D19" s="6" t="s">
        <v>46</v>
      </c>
      <c r="E19" s="6" t="s">
        <v>90</v>
      </c>
      <c r="F19" s="6" t="s">
        <v>91</v>
      </c>
      <c r="G19" s="11">
        <v>40</v>
      </c>
      <c r="H19" s="6" t="s">
        <v>92</v>
      </c>
      <c r="I19" s="24">
        <v>14</v>
      </c>
      <c r="J19" s="8" t="s">
        <v>93</v>
      </c>
      <c r="K19" s="25">
        <v>44198</v>
      </c>
      <c r="L19" s="25">
        <v>44255</v>
      </c>
      <c r="M19" s="8" t="s">
        <v>28</v>
      </c>
      <c r="N19" s="8" t="s">
        <v>94</v>
      </c>
      <c r="O19" s="8" t="s">
        <v>95</v>
      </c>
    </row>
    <row r="20" spans="1:15" s="20" customFormat="1" ht="57.75" thickBot="1" x14ac:dyDescent="0.3">
      <c r="A20" s="26" t="s">
        <v>20</v>
      </c>
      <c r="B20" s="26" t="s">
        <v>21</v>
      </c>
      <c r="C20" s="26" t="s">
        <v>96</v>
      </c>
      <c r="D20" s="27" t="s">
        <v>46</v>
      </c>
      <c r="E20" s="27" t="s">
        <v>97</v>
      </c>
      <c r="F20" s="27" t="s">
        <v>98</v>
      </c>
      <c r="G20" s="33">
        <v>70</v>
      </c>
      <c r="H20" s="27" t="s">
        <v>99</v>
      </c>
      <c r="I20" s="24">
        <v>15</v>
      </c>
      <c r="J20" s="8" t="s">
        <v>100</v>
      </c>
      <c r="K20" s="25">
        <v>44075</v>
      </c>
      <c r="L20" s="25">
        <v>44286</v>
      </c>
      <c r="M20" s="8" t="s">
        <v>28</v>
      </c>
      <c r="N20" s="8" t="s">
        <v>101</v>
      </c>
      <c r="O20" s="8" t="s">
        <v>102</v>
      </c>
    </row>
    <row r="21" spans="1:15" s="20" customFormat="1" ht="57.75" thickBot="1" x14ac:dyDescent="0.3">
      <c r="A21" s="26"/>
      <c r="B21" s="26"/>
      <c r="C21" s="26"/>
      <c r="D21" s="27"/>
      <c r="E21" s="27"/>
      <c r="F21" s="27"/>
      <c r="G21" s="33"/>
      <c r="H21" s="27"/>
      <c r="I21" s="24">
        <v>16</v>
      </c>
      <c r="J21" s="8" t="s">
        <v>103</v>
      </c>
      <c r="K21" s="25">
        <v>44075</v>
      </c>
      <c r="L21" s="25">
        <v>44286</v>
      </c>
      <c r="M21" s="8" t="s">
        <v>28</v>
      </c>
      <c r="N21" s="8" t="s">
        <v>101</v>
      </c>
      <c r="O21" s="8" t="s">
        <v>104</v>
      </c>
    </row>
    <row r="22" spans="1:15" s="20" customFormat="1" ht="100.5" thickBot="1" x14ac:dyDescent="0.3">
      <c r="A22" s="5" t="s">
        <v>20</v>
      </c>
      <c r="B22" s="5" t="s">
        <v>21</v>
      </c>
      <c r="C22" s="5" t="s">
        <v>105</v>
      </c>
      <c r="D22" s="6" t="s">
        <v>46</v>
      </c>
      <c r="E22" s="6" t="s">
        <v>97</v>
      </c>
      <c r="F22" s="6" t="s">
        <v>106</v>
      </c>
      <c r="G22" s="7">
        <v>70</v>
      </c>
      <c r="H22" s="6" t="s">
        <v>107</v>
      </c>
      <c r="I22" s="24">
        <v>17</v>
      </c>
      <c r="J22" s="8" t="s">
        <v>108</v>
      </c>
      <c r="K22" s="25">
        <v>44198</v>
      </c>
      <c r="L22" s="25">
        <v>44286</v>
      </c>
      <c r="M22" s="8" t="s">
        <v>28</v>
      </c>
      <c r="N22" s="8" t="s">
        <v>101</v>
      </c>
      <c r="O22" s="8" t="s">
        <v>109</v>
      </c>
    </row>
    <row r="23" spans="1:15" s="20" customFormat="1" ht="72" thickBot="1" x14ac:dyDescent="0.3">
      <c r="A23" s="26" t="s">
        <v>20</v>
      </c>
      <c r="B23" s="26" t="s">
        <v>21</v>
      </c>
      <c r="C23" s="26" t="s">
        <v>110</v>
      </c>
      <c r="D23" s="27" t="s">
        <v>46</v>
      </c>
      <c r="E23" s="27" t="s">
        <v>111</v>
      </c>
      <c r="F23" s="27" t="s">
        <v>112</v>
      </c>
      <c r="G23" s="30">
        <v>85</v>
      </c>
      <c r="H23" s="27" t="s">
        <v>113</v>
      </c>
      <c r="I23" s="24">
        <v>18</v>
      </c>
      <c r="J23" s="8" t="s">
        <v>114</v>
      </c>
      <c r="K23" s="25">
        <v>44044</v>
      </c>
      <c r="L23" s="25">
        <v>44073</v>
      </c>
      <c r="M23" s="8" t="s">
        <v>28</v>
      </c>
      <c r="N23" s="8" t="s">
        <v>115</v>
      </c>
      <c r="O23" s="8" t="s">
        <v>116</v>
      </c>
    </row>
    <row r="24" spans="1:15" s="20" customFormat="1" ht="72" thickBot="1" x14ac:dyDescent="0.3">
      <c r="A24" s="26"/>
      <c r="B24" s="26"/>
      <c r="C24" s="26"/>
      <c r="D24" s="27"/>
      <c r="E24" s="27"/>
      <c r="F24" s="27"/>
      <c r="G24" s="30"/>
      <c r="H24" s="27"/>
      <c r="I24" s="24">
        <v>19</v>
      </c>
      <c r="J24" s="8" t="s">
        <v>117</v>
      </c>
      <c r="K24" s="25">
        <v>44075</v>
      </c>
      <c r="L24" s="25">
        <v>44165</v>
      </c>
      <c r="M24" s="8" t="s">
        <v>28</v>
      </c>
      <c r="N24" s="8" t="s">
        <v>115</v>
      </c>
      <c r="O24" s="8" t="s">
        <v>44</v>
      </c>
    </row>
    <row r="25" spans="1:15" s="20" customFormat="1" ht="60.75" thickBot="1" x14ac:dyDescent="0.3">
      <c r="A25" s="5" t="s">
        <v>20</v>
      </c>
      <c r="B25" s="5" t="s">
        <v>21</v>
      </c>
      <c r="C25" s="5" t="s">
        <v>118</v>
      </c>
      <c r="D25" s="6" t="s">
        <v>46</v>
      </c>
      <c r="E25" s="6" t="s">
        <v>119</v>
      </c>
      <c r="F25" s="6" t="s">
        <v>120</v>
      </c>
      <c r="G25" s="13">
        <v>20</v>
      </c>
      <c r="H25" s="6" t="s">
        <v>121</v>
      </c>
      <c r="I25" s="24">
        <v>20</v>
      </c>
      <c r="J25" s="8" t="s">
        <v>122</v>
      </c>
      <c r="K25" s="25">
        <v>44198</v>
      </c>
      <c r="L25" s="25">
        <v>44286</v>
      </c>
      <c r="M25" s="8" t="s">
        <v>28</v>
      </c>
      <c r="N25" s="8" t="s">
        <v>123</v>
      </c>
      <c r="O25" s="8" t="s">
        <v>124</v>
      </c>
    </row>
    <row r="26" spans="1:15" s="20" customFormat="1" ht="72" thickBot="1" x14ac:dyDescent="0.3">
      <c r="A26" s="5" t="s">
        <v>20</v>
      </c>
      <c r="B26" s="5" t="s">
        <v>21</v>
      </c>
      <c r="C26" s="5" t="s">
        <v>110</v>
      </c>
      <c r="D26" s="6" t="s">
        <v>46</v>
      </c>
      <c r="E26" s="6" t="s">
        <v>125</v>
      </c>
      <c r="F26" s="6" t="s">
        <v>126</v>
      </c>
      <c r="G26" s="14">
        <v>60</v>
      </c>
      <c r="H26" s="6" t="s">
        <v>127</v>
      </c>
      <c r="I26" s="24">
        <v>21</v>
      </c>
      <c r="J26" s="8" t="s">
        <v>128</v>
      </c>
      <c r="K26" s="25">
        <v>44044</v>
      </c>
      <c r="L26" s="25">
        <v>44165</v>
      </c>
      <c r="M26" s="8" t="s">
        <v>28</v>
      </c>
      <c r="N26" s="8" t="s">
        <v>28</v>
      </c>
      <c r="O26" s="8" t="s">
        <v>129</v>
      </c>
    </row>
    <row r="27" spans="1:15" s="20" customFormat="1" ht="60.75" thickBot="1" x14ac:dyDescent="0.3">
      <c r="A27" s="5" t="s">
        <v>20</v>
      </c>
      <c r="B27" s="5" t="s">
        <v>21</v>
      </c>
      <c r="C27" s="5" t="s">
        <v>130</v>
      </c>
      <c r="D27" s="6" t="s">
        <v>131</v>
      </c>
      <c r="E27" s="6" t="s">
        <v>90</v>
      </c>
      <c r="F27" s="6" t="s">
        <v>132</v>
      </c>
      <c r="G27" s="10">
        <v>85</v>
      </c>
      <c r="H27" s="6" t="s">
        <v>133</v>
      </c>
      <c r="I27" s="24">
        <v>22</v>
      </c>
      <c r="J27" s="8" t="s">
        <v>134</v>
      </c>
      <c r="K27" s="25">
        <v>44136</v>
      </c>
      <c r="L27" s="25">
        <v>44196</v>
      </c>
      <c r="M27" s="8" t="s">
        <v>28</v>
      </c>
      <c r="N27" s="8" t="s">
        <v>28</v>
      </c>
      <c r="O27" s="8" t="s">
        <v>44</v>
      </c>
    </row>
    <row r="28" spans="1:15" s="20" customFormat="1" ht="60.75" thickBot="1" x14ac:dyDescent="0.3">
      <c r="A28" s="5" t="s">
        <v>20</v>
      </c>
      <c r="B28" s="5" t="s">
        <v>21</v>
      </c>
      <c r="C28" s="5" t="s">
        <v>72</v>
      </c>
      <c r="D28" s="6" t="s">
        <v>131</v>
      </c>
      <c r="E28" s="6" t="s">
        <v>135</v>
      </c>
      <c r="F28" s="6" t="s">
        <v>136</v>
      </c>
      <c r="G28" s="10">
        <v>85</v>
      </c>
      <c r="H28" s="6" t="s">
        <v>137</v>
      </c>
      <c r="I28" s="24">
        <v>23</v>
      </c>
      <c r="J28" s="8" t="s">
        <v>138</v>
      </c>
      <c r="K28" s="25">
        <v>44166</v>
      </c>
      <c r="L28" s="25">
        <v>44286</v>
      </c>
      <c r="M28" s="8" t="s">
        <v>28</v>
      </c>
      <c r="N28" s="8" t="s">
        <v>139</v>
      </c>
      <c r="O28" s="8" t="s">
        <v>140</v>
      </c>
    </row>
    <row r="29" spans="1:15" s="20" customFormat="1" ht="57.75" thickBot="1" x14ac:dyDescent="0.3">
      <c r="A29" s="5" t="s">
        <v>20</v>
      </c>
      <c r="B29" s="26" t="s">
        <v>21</v>
      </c>
      <c r="C29" s="26"/>
      <c r="D29" s="6" t="s">
        <v>141</v>
      </c>
      <c r="E29" s="6" t="s">
        <v>142</v>
      </c>
      <c r="F29" s="8" t="s">
        <v>143</v>
      </c>
      <c r="G29" s="15"/>
      <c r="H29" s="6" t="s">
        <v>144</v>
      </c>
      <c r="I29" s="24">
        <v>24</v>
      </c>
      <c r="J29" s="8" t="s">
        <v>145</v>
      </c>
      <c r="K29" s="25">
        <v>44197</v>
      </c>
      <c r="L29" s="25">
        <v>44255</v>
      </c>
      <c r="M29" s="8" t="s">
        <v>28</v>
      </c>
      <c r="N29" s="8" t="s">
        <v>146</v>
      </c>
      <c r="O29" s="8" t="s">
        <v>147</v>
      </c>
    </row>
    <row r="30" spans="1:15" s="20" customFormat="1" ht="86.25" thickBot="1" x14ac:dyDescent="0.3">
      <c r="A30" s="5" t="s">
        <v>20</v>
      </c>
      <c r="B30" s="26" t="s">
        <v>21</v>
      </c>
      <c r="C30" s="26"/>
      <c r="D30" s="6" t="s">
        <v>141</v>
      </c>
      <c r="E30" s="6" t="s">
        <v>148</v>
      </c>
      <c r="F30" s="8" t="s">
        <v>149</v>
      </c>
      <c r="G30" s="15"/>
      <c r="H30" s="6" t="s">
        <v>150</v>
      </c>
      <c r="I30" s="24">
        <v>25</v>
      </c>
      <c r="J30" s="8" t="s">
        <v>151</v>
      </c>
      <c r="K30" s="25">
        <v>44197</v>
      </c>
      <c r="L30" s="25">
        <v>44227</v>
      </c>
      <c r="M30" s="8" t="s">
        <v>28</v>
      </c>
      <c r="N30" s="8" t="s">
        <v>28</v>
      </c>
      <c r="O30" s="8" t="s">
        <v>152</v>
      </c>
    </row>
    <row r="31" spans="1:15" s="20" customFormat="1" ht="57.75" thickBot="1" x14ac:dyDescent="0.3">
      <c r="A31" s="5" t="s">
        <v>20</v>
      </c>
      <c r="B31" s="26" t="s">
        <v>153</v>
      </c>
      <c r="C31" s="26"/>
      <c r="D31" s="6" t="s">
        <v>154</v>
      </c>
      <c r="E31" s="6" t="s">
        <v>155</v>
      </c>
      <c r="F31" s="6" t="str">
        <f>+[4]Autodiagnóstico!$G$10</f>
        <v>A partir de los resultados de FURAG, identificar y documentar las debilidades y fortalezas de la  implementación del Código de Integridad.</v>
      </c>
      <c r="G31" s="7">
        <v>75</v>
      </c>
      <c r="H31" s="16" t="s">
        <v>156</v>
      </c>
      <c r="I31" s="24">
        <v>26</v>
      </c>
      <c r="J31" s="16" t="s">
        <v>157</v>
      </c>
      <c r="K31" s="25">
        <v>44013</v>
      </c>
      <c r="L31" s="67">
        <v>44073</v>
      </c>
      <c r="M31" s="8" t="s">
        <v>158</v>
      </c>
      <c r="N31" s="17" t="s">
        <v>159</v>
      </c>
      <c r="O31" s="17" t="s">
        <v>44</v>
      </c>
    </row>
    <row r="32" spans="1:15" s="20" customFormat="1" ht="72" thickBot="1" x14ac:dyDescent="0.3">
      <c r="A32" s="26" t="s">
        <v>20</v>
      </c>
      <c r="B32" s="26" t="s">
        <v>153</v>
      </c>
      <c r="C32" s="26"/>
      <c r="D32" s="27" t="s">
        <v>154</v>
      </c>
      <c r="E32" s="27" t="s">
        <v>155</v>
      </c>
      <c r="F32" s="27" t="str">
        <f>+[4]Autodiagnóstico!$G$12</f>
        <v>Diagnosticar si las estrategias de comunicación que empleó la entidad para promover el Código de Integridad son idóneas.</v>
      </c>
      <c r="G32" s="37">
        <v>60</v>
      </c>
      <c r="H32" s="27" t="s">
        <v>160</v>
      </c>
      <c r="I32" s="24">
        <v>27</v>
      </c>
      <c r="J32" s="16" t="s">
        <v>161</v>
      </c>
      <c r="K32" s="25">
        <v>44013</v>
      </c>
      <c r="L32" s="67">
        <v>44042</v>
      </c>
      <c r="M32" s="8" t="s">
        <v>162</v>
      </c>
      <c r="N32" s="17" t="s">
        <v>714</v>
      </c>
      <c r="O32" s="8" t="s">
        <v>163</v>
      </c>
    </row>
    <row r="33" spans="1:15" s="20" customFormat="1" ht="43.5" thickBot="1" x14ac:dyDescent="0.3">
      <c r="A33" s="26"/>
      <c r="B33" s="26"/>
      <c r="C33" s="26"/>
      <c r="D33" s="27"/>
      <c r="E33" s="27"/>
      <c r="F33" s="27"/>
      <c r="G33" s="37"/>
      <c r="H33" s="27"/>
      <c r="I33" s="24">
        <v>28</v>
      </c>
      <c r="J33" s="16" t="s">
        <v>164</v>
      </c>
      <c r="K33" s="25">
        <v>44013</v>
      </c>
      <c r="L33" s="67">
        <v>44165</v>
      </c>
      <c r="M33" s="8" t="s">
        <v>162</v>
      </c>
      <c r="N33" s="8" t="s">
        <v>165</v>
      </c>
      <c r="O33" s="8" t="s">
        <v>166</v>
      </c>
    </row>
    <row r="34" spans="1:15" s="20" customFormat="1" ht="114.75" thickBot="1" x14ac:dyDescent="0.3">
      <c r="A34" s="5" t="s">
        <v>20</v>
      </c>
      <c r="B34" s="26" t="s">
        <v>153</v>
      </c>
      <c r="C34" s="26"/>
      <c r="D34" s="6" t="s">
        <v>154</v>
      </c>
      <c r="E34" s="6" t="s">
        <v>167</v>
      </c>
      <c r="F34" s="6" t="str">
        <f>+[4]Autodiagnóstico!$G$15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G34" s="11">
        <v>30</v>
      </c>
      <c r="H34" s="27"/>
      <c r="I34" s="24">
        <v>29</v>
      </c>
      <c r="J34" s="16" t="s">
        <v>168</v>
      </c>
      <c r="K34" s="25">
        <v>44044</v>
      </c>
      <c r="L34" s="67">
        <v>44104</v>
      </c>
      <c r="M34" s="8" t="s">
        <v>162</v>
      </c>
      <c r="N34" s="8" t="s">
        <v>169</v>
      </c>
      <c r="O34" s="8" t="s">
        <v>170</v>
      </c>
    </row>
    <row r="35" spans="1:15" s="20" customFormat="1" ht="114.75" thickBot="1" x14ac:dyDescent="0.3">
      <c r="A35" s="5" t="s">
        <v>20</v>
      </c>
      <c r="B35" s="26" t="s">
        <v>153</v>
      </c>
      <c r="C35" s="26"/>
      <c r="D35" s="6" t="s">
        <v>154</v>
      </c>
      <c r="E35" s="6" t="s">
        <v>171</v>
      </c>
      <c r="F35" s="6" t="str">
        <f>+[4]Autodiagnóstico!$G$16</f>
        <v>Definir los  canales  y las metodologías que se emplearán  para desarrollar  las actividades de implementación del Código de Integridad.</v>
      </c>
      <c r="G35" s="14">
        <v>50</v>
      </c>
      <c r="H35" s="27"/>
      <c r="I35" s="24">
        <v>30</v>
      </c>
      <c r="J35" s="16" t="s">
        <v>172</v>
      </c>
      <c r="K35" s="25">
        <v>43983</v>
      </c>
      <c r="L35" s="67">
        <v>44165</v>
      </c>
      <c r="M35" s="9" t="s">
        <v>162</v>
      </c>
      <c r="N35" s="8" t="s">
        <v>173</v>
      </c>
      <c r="O35" s="8" t="s">
        <v>174</v>
      </c>
    </row>
    <row r="36" spans="1:15" s="20" customFormat="1" ht="57.75" thickBot="1" x14ac:dyDescent="0.3">
      <c r="A36" s="5" t="s">
        <v>20</v>
      </c>
      <c r="B36" s="26" t="s">
        <v>153</v>
      </c>
      <c r="C36" s="26"/>
      <c r="D36" s="6" t="s">
        <v>154</v>
      </c>
      <c r="E36" s="6" t="s">
        <v>155</v>
      </c>
      <c r="F36" s="6" t="str">
        <f>+[4]Autodiagnóstico!$G$13</f>
        <v>Socializar los resultados  obtenidos en el periodo anterior sobre la implementación del Código de Integridad.</v>
      </c>
      <c r="G36" s="13">
        <v>20</v>
      </c>
      <c r="H36" s="27"/>
      <c r="I36" s="24">
        <v>31</v>
      </c>
      <c r="J36" s="16" t="s">
        <v>175</v>
      </c>
      <c r="K36" s="25">
        <v>44044</v>
      </c>
      <c r="L36" s="67">
        <v>44165</v>
      </c>
      <c r="M36" s="8" t="s">
        <v>162</v>
      </c>
      <c r="N36" s="8" t="s">
        <v>169</v>
      </c>
      <c r="O36" s="8" t="s">
        <v>176</v>
      </c>
    </row>
    <row r="37" spans="1:15" s="20" customFormat="1" ht="57.75" thickBot="1" x14ac:dyDescent="0.3">
      <c r="A37" s="5" t="s">
        <v>20</v>
      </c>
      <c r="B37" s="26" t="s">
        <v>177</v>
      </c>
      <c r="C37" s="26"/>
      <c r="D37" s="6" t="s">
        <v>178</v>
      </c>
      <c r="E37" s="6" t="s">
        <v>179</v>
      </c>
      <c r="F37" s="6" t="str">
        <f>+[4]Autodiagnóstico!$G$29</f>
        <v xml:space="preserve">Documentar las buenas practicas de la entidad en materia de Integridad que permitan alimentar la próximo intervención del Código. </v>
      </c>
      <c r="G37" s="13">
        <v>10</v>
      </c>
      <c r="H37" s="16" t="s">
        <v>180</v>
      </c>
      <c r="I37" s="24">
        <v>32</v>
      </c>
      <c r="J37" s="16" t="s">
        <v>181</v>
      </c>
      <c r="K37" s="25">
        <v>44013</v>
      </c>
      <c r="L37" s="67">
        <v>44073</v>
      </c>
      <c r="M37" s="9" t="s">
        <v>162</v>
      </c>
      <c r="N37" s="8" t="s">
        <v>173</v>
      </c>
      <c r="O37" s="8" t="s">
        <v>182</v>
      </c>
    </row>
    <row r="38" spans="1:15" s="20" customFormat="1" ht="57.75" thickBot="1" x14ac:dyDescent="0.3">
      <c r="A38" s="26" t="s">
        <v>20</v>
      </c>
      <c r="B38" s="26" t="s">
        <v>177</v>
      </c>
      <c r="C38" s="26"/>
      <c r="D38" s="31" t="s">
        <v>141</v>
      </c>
      <c r="E38" s="31" t="s">
        <v>183</v>
      </c>
      <c r="F38" s="31" t="s">
        <v>184</v>
      </c>
      <c r="G38" s="40"/>
      <c r="H38" s="36" t="s">
        <v>185</v>
      </c>
      <c r="I38" s="24">
        <v>33</v>
      </c>
      <c r="J38" s="16" t="s">
        <v>186</v>
      </c>
      <c r="K38" s="25">
        <v>44013</v>
      </c>
      <c r="L38" s="67">
        <v>44104</v>
      </c>
      <c r="M38" s="9" t="s">
        <v>162</v>
      </c>
      <c r="N38" s="9" t="s">
        <v>187</v>
      </c>
      <c r="O38" s="8" t="s">
        <v>188</v>
      </c>
    </row>
    <row r="39" spans="1:15" s="20" customFormat="1" ht="43.5" thickBot="1" x14ac:dyDescent="0.3">
      <c r="A39" s="26"/>
      <c r="B39" s="26"/>
      <c r="C39" s="26"/>
      <c r="D39" s="31"/>
      <c r="E39" s="31"/>
      <c r="F39" s="31"/>
      <c r="G39" s="40"/>
      <c r="H39" s="36"/>
      <c r="I39" s="24">
        <v>34</v>
      </c>
      <c r="J39" s="9" t="s">
        <v>189</v>
      </c>
      <c r="K39" s="25">
        <v>44105</v>
      </c>
      <c r="L39" s="67">
        <v>44165</v>
      </c>
      <c r="M39" s="9" t="s">
        <v>162</v>
      </c>
      <c r="N39" s="8" t="s">
        <v>190</v>
      </c>
      <c r="O39" s="8" t="s">
        <v>191</v>
      </c>
    </row>
    <row r="40" spans="1:15" s="20" customFormat="1" ht="57.75" thickBot="1" x14ac:dyDescent="0.3">
      <c r="A40" s="5" t="s">
        <v>192</v>
      </c>
      <c r="B40" s="26" t="s">
        <v>193</v>
      </c>
      <c r="C40" s="26"/>
      <c r="D40" s="6" t="s">
        <v>194</v>
      </c>
      <c r="E40" s="6" t="s">
        <v>195</v>
      </c>
      <c r="F40" s="6" t="str">
        <f>+[5]Autodiagnóstico!$G$14</f>
        <v>Identificar el (los) grupo(s) de ciudadanos al (los) cual(es) debe dirigir sus productos y servicios (grupos de valor) y para qué lo debe hacer, es decir, cuáles son los derechos que se deben garantizar, qué necesidades se deben satisfacer, qué problemas se deben solucionar.</v>
      </c>
      <c r="G40" s="18">
        <v>50</v>
      </c>
      <c r="H40" s="31" t="s">
        <v>196</v>
      </c>
      <c r="I40" s="65">
        <v>35</v>
      </c>
      <c r="J40" s="31" t="s">
        <v>197</v>
      </c>
      <c r="K40" s="39">
        <v>44044</v>
      </c>
      <c r="L40" s="39">
        <v>44165</v>
      </c>
      <c r="M40" s="31" t="s">
        <v>198</v>
      </c>
      <c r="N40" s="31" t="s">
        <v>199</v>
      </c>
      <c r="O40" s="31" t="s">
        <v>200</v>
      </c>
    </row>
    <row r="41" spans="1:15" s="20" customFormat="1" ht="43.5" thickBot="1" x14ac:dyDescent="0.3">
      <c r="A41" s="5" t="s">
        <v>192</v>
      </c>
      <c r="B41" s="26" t="s">
        <v>193</v>
      </c>
      <c r="C41" s="26"/>
      <c r="D41" s="6" t="s">
        <v>194</v>
      </c>
      <c r="E41" s="6" t="s">
        <v>195</v>
      </c>
      <c r="F41" s="6" t="str">
        <f>+[5]Autodiagnóstico!$G$16</f>
        <v>Establecer y priorizar variables que permitan caracterizar (identificar, segmentar y reconocer) sus grupos de valor y, especialmente, sus derechos, necesidades y problemas.</v>
      </c>
      <c r="G41" s="14">
        <v>60</v>
      </c>
      <c r="H41" s="31"/>
      <c r="I41" s="66"/>
      <c r="J41" s="31"/>
      <c r="K41" s="27"/>
      <c r="L41" s="27"/>
      <c r="M41" s="31"/>
      <c r="N41" s="31"/>
      <c r="O41" s="31"/>
    </row>
    <row r="42" spans="1:15" s="20" customFormat="1" ht="72" thickBot="1" x14ac:dyDescent="0.3">
      <c r="A42" s="5" t="s">
        <v>192</v>
      </c>
      <c r="B42" s="26" t="s">
        <v>193</v>
      </c>
      <c r="C42" s="26"/>
      <c r="D42" s="6" t="s">
        <v>194</v>
      </c>
      <c r="E42" s="6" t="s">
        <v>195</v>
      </c>
      <c r="F42" s="6" t="str">
        <f>+[5]Autodiagnóstico!$G$17</f>
        <v xml:space="preserve">Levantar la información necesaria para la identificación y caracterización de los grupos de valor y el conocimiento de sus necesidades, detectando si ya cuenta con dicha información y en qué fuentes se encuentra, o de ser necesario, definir procedimientos y herramientas para su obtención. </v>
      </c>
      <c r="G42" s="7">
        <v>70</v>
      </c>
      <c r="H42" s="31"/>
      <c r="I42" s="65">
        <v>36</v>
      </c>
      <c r="J42" s="31" t="s">
        <v>201</v>
      </c>
      <c r="K42" s="39">
        <v>44166</v>
      </c>
      <c r="L42" s="39">
        <v>44196</v>
      </c>
      <c r="M42" s="31" t="s">
        <v>198</v>
      </c>
      <c r="N42" s="31" t="s">
        <v>202</v>
      </c>
      <c r="O42" s="31" t="s">
        <v>166</v>
      </c>
    </row>
    <row r="43" spans="1:15" s="20" customFormat="1" ht="43.5" thickBot="1" x14ac:dyDescent="0.3">
      <c r="A43" s="5" t="s">
        <v>192</v>
      </c>
      <c r="B43" s="26" t="s">
        <v>193</v>
      </c>
      <c r="C43" s="26"/>
      <c r="D43" s="6" t="s">
        <v>194</v>
      </c>
      <c r="E43" s="6" t="s">
        <v>195</v>
      </c>
      <c r="F43" s="6" t="str">
        <f>+[5]Autodiagnóstico!$G$18</f>
        <v>Clasificar los grupos de personas (naturales o jurídicas) dependiendo de características similares (necesidades, problemas, ubicación territorial, entre otras).</v>
      </c>
      <c r="G43" s="14">
        <v>50</v>
      </c>
      <c r="H43" s="31"/>
      <c r="I43" s="66"/>
      <c r="J43" s="31"/>
      <c r="K43" s="27"/>
      <c r="L43" s="27"/>
      <c r="M43" s="31"/>
      <c r="N43" s="31"/>
      <c r="O43" s="31"/>
    </row>
    <row r="44" spans="1:15" s="20" customFormat="1" ht="43.5" thickBot="1" x14ac:dyDescent="0.3">
      <c r="A44" s="5" t="s">
        <v>192</v>
      </c>
      <c r="B44" s="26" t="s">
        <v>193</v>
      </c>
      <c r="C44" s="26"/>
      <c r="D44" s="6" t="s">
        <v>194</v>
      </c>
      <c r="E44" s="6" t="s">
        <v>195</v>
      </c>
      <c r="F44" s="6" t="str">
        <f>+[5]Autodiagnóstico!$G$19</f>
        <v xml:space="preserve">Identificar, los problemas o necesidades de los grupos de valor, con precisión, pertinencia y prioridad, a partir de su y siempre teniendo presente el propósito fundamental, mediante procesos participativos. </v>
      </c>
      <c r="G44" s="7">
        <v>70</v>
      </c>
      <c r="H44" s="31"/>
      <c r="I44" s="65">
        <v>37</v>
      </c>
      <c r="J44" s="31" t="s">
        <v>203</v>
      </c>
      <c r="K44" s="39">
        <v>44185</v>
      </c>
      <c r="L44" s="39">
        <v>44227</v>
      </c>
      <c r="M44" s="31" t="s">
        <v>198</v>
      </c>
      <c r="N44" s="31" t="s">
        <v>204</v>
      </c>
      <c r="O44" s="31" t="s">
        <v>205</v>
      </c>
    </row>
    <row r="45" spans="1:15" s="20" customFormat="1" ht="30.75" thickBot="1" x14ac:dyDescent="0.3">
      <c r="A45" s="5" t="s">
        <v>192</v>
      </c>
      <c r="B45" s="26" t="s">
        <v>193</v>
      </c>
      <c r="C45" s="26"/>
      <c r="D45" s="6" t="s">
        <v>194</v>
      </c>
      <c r="E45" s="6" t="s">
        <v>195</v>
      </c>
      <c r="F45" s="6" t="str">
        <f>+[5]Autodiagnóstico!$G$20</f>
        <v>Proyectar los problemas o necesidades de los grupos de valor a 4, 10, 20 años o según se disponga en la entidad.</v>
      </c>
      <c r="G45" s="7">
        <v>80</v>
      </c>
      <c r="H45" s="31"/>
      <c r="I45" s="66"/>
      <c r="J45" s="31"/>
      <c r="K45" s="27"/>
      <c r="L45" s="27"/>
      <c r="M45" s="31"/>
      <c r="N45" s="31"/>
      <c r="O45" s="31"/>
    </row>
    <row r="46" spans="1:15" s="20" customFormat="1" ht="57.75" thickBot="1" x14ac:dyDescent="0.3">
      <c r="A46" s="5" t="s">
        <v>192</v>
      </c>
      <c r="B46" s="26" t="s">
        <v>193</v>
      </c>
      <c r="C46" s="26"/>
      <c r="D46" s="6" t="s">
        <v>206</v>
      </c>
      <c r="E46" s="6" t="s">
        <v>207</v>
      </c>
      <c r="F46" s="6" t="str">
        <f>+[5]Autodiagnóstico!$G$60</f>
        <v>Formular los lineamientos para administración del riesgo, por parte del equipo directivo (lineamientos precisos para el tratamiento, manejo y seguimiento a los riesgos que afectan el logro de los objetivos institucionales</v>
      </c>
      <c r="G46" s="7">
        <v>80</v>
      </c>
      <c r="H46" s="8" t="s">
        <v>208</v>
      </c>
      <c r="I46" s="24">
        <v>38</v>
      </c>
      <c r="J46" s="8" t="s">
        <v>209</v>
      </c>
      <c r="K46" s="67">
        <v>44105</v>
      </c>
      <c r="L46" s="67">
        <v>44165</v>
      </c>
      <c r="M46" s="17" t="s">
        <v>198</v>
      </c>
      <c r="N46" s="8" t="s">
        <v>210</v>
      </c>
      <c r="O46" s="8" t="s">
        <v>211</v>
      </c>
    </row>
    <row r="47" spans="1:15" s="20" customFormat="1" ht="282" customHeight="1" thickBot="1" x14ac:dyDescent="0.3">
      <c r="A47" s="5" t="s">
        <v>212</v>
      </c>
      <c r="B47" s="26" t="s">
        <v>213</v>
      </c>
      <c r="C47" s="26"/>
      <c r="D47" s="6" t="s">
        <v>214</v>
      </c>
      <c r="E47" s="6" t="s">
        <v>215</v>
      </c>
      <c r="F47" s="6" t="str">
        <f>+[2]Autodiagnóstico!$G$13</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G47" s="7">
        <v>80</v>
      </c>
      <c r="H47" s="8" t="s">
        <v>216</v>
      </c>
      <c r="I47" s="24">
        <v>39</v>
      </c>
      <c r="J47" s="8" t="s">
        <v>217</v>
      </c>
      <c r="K47" s="25">
        <v>44013</v>
      </c>
      <c r="L47" s="25">
        <v>44073</v>
      </c>
      <c r="M47" s="8" t="s">
        <v>218</v>
      </c>
      <c r="N47" s="8" t="s">
        <v>219</v>
      </c>
      <c r="O47" s="8" t="s">
        <v>220</v>
      </c>
    </row>
    <row r="48" spans="1:15" s="20" customFormat="1" ht="57.75" thickBot="1" x14ac:dyDescent="0.3">
      <c r="A48" s="26" t="s">
        <v>212</v>
      </c>
      <c r="B48" s="26" t="s">
        <v>213</v>
      </c>
      <c r="C48" s="26"/>
      <c r="D48" s="27" t="s">
        <v>214</v>
      </c>
      <c r="E48" s="27" t="s">
        <v>215</v>
      </c>
      <c r="F48" s="27" t="str">
        <f>+[2]Autodiagnóstico!$G$14</f>
        <v>Socializar al interior de la entidad, los resultados del diagnóstico del proceso de rendición de cuentas institucional.</v>
      </c>
      <c r="G48" s="30">
        <v>90</v>
      </c>
      <c r="H48" s="31" t="s">
        <v>221</v>
      </c>
      <c r="I48" s="24">
        <v>40</v>
      </c>
      <c r="J48" s="8" t="s">
        <v>222</v>
      </c>
      <c r="K48" s="25">
        <v>44136</v>
      </c>
      <c r="L48" s="25">
        <v>44180</v>
      </c>
      <c r="M48" s="8" t="s">
        <v>218</v>
      </c>
      <c r="N48" s="8" t="s">
        <v>223</v>
      </c>
      <c r="O48" s="8" t="s">
        <v>224</v>
      </c>
    </row>
    <row r="49" spans="1:15" s="20" customFormat="1" ht="72" thickBot="1" x14ac:dyDescent="0.3">
      <c r="A49" s="26"/>
      <c r="B49" s="26"/>
      <c r="C49" s="26"/>
      <c r="D49" s="27"/>
      <c r="E49" s="27"/>
      <c r="F49" s="27"/>
      <c r="G49" s="30"/>
      <c r="H49" s="31"/>
      <c r="I49" s="24">
        <v>41</v>
      </c>
      <c r="J49" s="8" t="s">
        <v>225</v>
      </c>
      <c r="K49" s="25">
        <v>44180</v>
      </c>
      <c r="L49" s="25">
        <v>44196</v>
      </c>
      <c r="M49" s="8" t="s">
        <v>218</v>
      </c>
      <c r="N49" s="8" t="s">
        <v>226</v>
      </c>
      <c r="O49" s="8" t="s">
        <v>227</v>
      </c>
    </row>
    <row r="50" spans="1:15" s="20" customFormat="1" ht="57.75" thickBot="1" x14ac:dyDescent="0.3">
      <c r="A50" s="26" t="s">
        <v>212</v>
      </c>
      <c r="B50" s="26" t="s">
        <v>213</v>
      </c>
      <c r="C50" s="26"/>
      <c r="D50" s="27" t="s">
        <v>228</v>
      </c>
      <c r="E50" s="27" t="s">
        <v>229</v>
      </c>
      <c r="F50" s="27" t="str">
        <f>+[2]Autodiagnóstico!$G$34</f>
        <v>Estandarizar   formatos  internos de reporte de  las actividades de rendición de cuentas que se realizarán en toda la entidad que como mínimo contenga: Actividades realizadas, grupos de valor involucrados, aportes, resultados, observaciones, propuestas y recomendaciones ciudadanas.</v>
      </c>
      <c r="G50" s="37">
        <v>60</v>
      </c>
      <c r="H50" s="31" t="s">
        <v>230</v>
      </c>
      <c r="I50" s="24">
        <v>42</v>
      </c>
      <c r="J50" s="8" t="s">
        <v>231</v>
      </c>
      <c r="K50" s="25">
        <v>44013</v>
      </c>
      <c r="L50" s="25">
        <v>44042</v>
      </c>
      <c r="M50" s="8" t="s">
        <v>218</v>
      </c>
      <c r="N50" s="8" t="s">
        <v>232</v>
      </c>
      <c r="O50" s="8" t="s">
        <v>233</v>
      </c>
    </row>
    <row r="51" spans="1:15" s="20" customFormat="1" ht="120" customHeight="1" thickBot="1" x14ac:dyDescent="0.3">
      <c r="A51" s="26"/>
      <c r="B51" s="26"/>
      <c r="C51" s="26"/>
      <c r="D51" s="27"/>
      <c r="E51" s="27"/>
      <c r="F51" s="27"/>
      <c r="G51" s="37"/>
      <c r="H51" s="31"/>
      <c r="I51" s="24">
        <v>43</v>
      </c>
      <c r="J51" s="8" t="s">
        <v>234</v>
      </c>
      <c r="K51" s="25">
        <v>44044</v>
      </c>
      <c r="L51" s="25">
        <v>44073</v>
      </c>
      <c r="M51" s="8" t="s">
        <v>218</v>
      </c>
      <c r="N51" s="8" t="s">
        <v>235</v>
      </c>
      <c r="O51" s="8" t="s">
        <v>236</v>
      </c>
    </row>
    <row r="52" spans="1:15" s="20" customFormat="1" ht="72" thickBot="1" x14ac:dyDescent="0.3">
      <c r="A52" s="5" t="s">
        <v>212</v>
      </c>
      <c r="B52" s="26" t="s">
        <v>213</v>
      </c>
      <c r="C52" s="26"/>
      <c r="D52" s="6" t="s">
        <v>237</v>
      </c>
      <c r="E52" s="6" t="s">
        <v>238</v>
      </c>
      <c r="F52" s="6" t="str">
        <f>+[2]Autodiagnóstico!$G$46</f>
        <v>Identificar la información que podría ser generada y analizada por los grupos de interés de manera colaborativa.</v>
      </c>
      <c r="G52" s="10">
        <v>95</v>
      </c>
      <c r="H52" s="8" t="s">
        <v>239</v>
      </c>
      <c r="I52" s="24">
        <v>44</v>
      </c>
      <c r="J52" s="8" t="s">
        <v>240</v>
      </c>
      <c r="K52" s="25">
        <v>44075</v>
      </c>
      <c r="L52" s="25">
        <v>44165</v>
      </c>
      <c r="M52" s="8" t="s">
        <v>218</v>
      </c>
      <c r="N52" s="8" t="s">
        <v>241</v>
      </c>
      <c r="O52" s="8" t="s">
        <v>242</v>
      </c>
    </row>
    <row r="53" spans="1:15" s="20" customFormat="1" ht="57.75" thickBot="1" x14ac:dyDescent="0.3">
      <c r="A53" s="5" t="s">
        <v>212</v>
      </c>
      <c r="B53" s="26" t="s">
        <v>213</v>
      </c>
      <c r="C53" s="26"/>
      <c r="D53" s="6" t="s">
        <v>243</v>
      </c>
      <c r="E53" s="6" t="s">
        <v>244</v>
      </c>
      <c r="F53" s="6" t="str">
        <f>+[2]Autodiagnóstico!$G$76</f>
        <v>Documentar las buenas prácticas de la entidad en materia de espacios de diálogo para la rendición de cuentas y  sistematizarlas como insumo para la formulación de nuevas estrategias de rendición de cuentas.</v>
      </c>
      <c r="G53" s="10">
        <v>90</v>
      </c>
      <c r="H53" s="8" t="s">
        <v>245</v>
      </c>
      <c r="I53" s="24">
        <v>45</v>
      </c>
      <c r="J53" s="8" t="s">
        <v>246</v>
      </c>
      <c r="K53" s="25">
        <v>44166</v>
      </c>
      <c r="L53" s="25">
        <v>44196</v>
      </c>
      <c r="M53" s="8" t="s">
        <v>218</v>
      </c>
      <c r="N53" s="8" t="s">
        <v>247</v>
      </c>
      <c r="O53" s="8" t="s">
        <v>248</v>
      </c>
    </row>
    <row r="54" spans="1:15" s="20" customFormat="1" ht="171.75" thickBot="1" x14ac:dyDescent="0.3">
      <c r="A54" s="5" t="s">
        <v>212</v>
      </c>
      <c r="B54" s="26" t="s">
        <v>249</v>
      </c>
      <c r="C54" s="26"/>
      <c r="D54" s="6" t="s">
        <v>250</v>
      </c>
      <c r="E54" s="6" t="s">
        <v>251</v>
      </c>
      <c r="F54" s="8" t="s">
        <v>252</v>
      </c>
      <c r="G54" s="10">
        <v>100</v>
      </c>
      <c r="H54" s="6" t="s">
        <v>253</v>
      </c>
      <c r="I54" s="24">
        <v>46</v>
      </c>
      <c r="J54" s="6" t="s">
        <v>254</v>
      </c>
      <c r="K54" s="67">
        <v>44136</v>
      </c>
      <c r="L54" s="67">
        <v>44286</v>
      </c>
      <c r="M54" s="19" t="s">
        <v>255</v>
      </c>
      <c r="N54" s="19" t="s">
        <v>256</v>
      </c>
      <c r="O54" s="6" t="s">
        <v>257</v>
      </c>
    </row>
    <row r="55" spans="1:15" s="20" customFormat="1" ht="45.75" thickBot="1" x14ac:dyDescent="0.3">
      <c r="A55" s="5" t="s">
        <v>212</v>
      </c>
      <c r="B55" s="26" t="s">
        <v>249</v>
      </c>
      <c r="C55" s="26"/>
      <c r="D55" s="6" t="s">
        <v>250</v>
      </c>
      <c r="E55" s="6" t="s">
        <v>251</v>
      </c>
      <c r="F55" s="6" t="s">
        <v>258</v>
      </c>
      <c r="G55" s="13">
        <v>20</v>
      </c>
      <c r="H55" s="6" t="s">
        <v>259</v>
      </c>
      <c r="I55" s="24">
        <v>47</v>
      </c>
      <c r="J55" s="6" t="s">
        <v>260</v>
      </c>
      <c r="K55" s="67">
        <v>44044</v>
      </c>
      <c r="L55" s="67">
        <v>44286</v>
      </c>
      <c r="M55" s="19" t="s">
        <v>255</v>
      </c>
      <c r="N55" s="19" t="s">
        <v>256</v>
      </c>
      <c r="O55" s="6" t="s">
        <v>261</v>
      </c>
    </row>
    <row r="56" spans="1:15" s="20" customFormat="1" ht="72" thickBot="1" x14ac:dyDescent="0.3">
      <c r="A56" s="5" t="s">
        <v>212</v>
      </c>
      <c r="B56" s="26" t="s">
        <v>249</v>
      </c>
      <c r="C56" s="26"/>
      <c r="D56" s="6" t="s">
        <v>250</v>
      </c>
      <c r="E56" s="6" t="s">
        <v>251</v>
      </c>
      <c r="F56" s="8" t="s">
        <v>262</v>
      </c>
      <c r="G56" s="13">
        <v>20</v>
      </c>
      <c r="H56" s="6" t="s">
        <v>263</v>
      </c>
      <c r="I56" s="24">
        <v>48</v>
      </c>
      <c r="J56" s="6" t="s">
        <v>264</v>
      </c>
      <c r="K56" s="67">
        <v>44044</v>
      </c>
      <c r="L56" s="67">
        <v>44255</v>
      </c>
      <c r="M56" s="19" t="s">
        <v>255</v>
      </c>
      <c r="N56" s="19" t="s">
        <v>256</v>
      </c>
      <c r="O56" s="6" t="s">
        <v>265</v>
      </c>
    </row>
    <row r="57" spans="1:15" s="20" customFormat="1" ht="45.75" thickBot="1" x14ac:dyDescent="0.3">
      <c r="A57" s="5" t="s">
        <v>212</v>
      </c>
      <c r="B57" s="26" t="s">
        <v>249</v>
      </c>
      <c r="C57" s="26"/>
      <c r="D57" s="6" t="s">
        <v>141</v>
      </c>
      <c r="E57" s="6" t="s">
        <v>266</v>
      </c>
      <c r="F57" s="8" t="s">
        <v>267</v>
      </c>
      <c r="G57" s="15"/>
      <c r="H57" s="6" t="s">
        <v>268</v>
      </c>
      <c r="I57" s="24">
        <v>49</v>
      </c>
      <c r="J57" s="6" t="s">
        <v>269</v>
      </c>
      <c r="K57" s="67">
        <v>44013</v>
      </c>
      <c r="L57" s="67">
        <v>44165</v>
      </c>
      <c r="M57" s="19" t="s">
        <v>256</v>
      </c>
      <c r="N57" s="19" t="s">
        <v>256</v>
      </c>
      <c r="O57" s="6" t="s">
        <v>270</v>
      </c>
    </row>
    <row r="58" spans="1:15" s="20" customFormat="1" ht="45.75" thickBot="1" x14ac:dyDescent="0.3">
      <c r="A58" s="5" t="s">
        <v>212</v>
      </c>
      <c r="B58" s="26" t="s">
        <v>271</v>
      </c>
      <c r="C58" s="26"/>
      <c r="D58" s="6" t="s">
        <v>141</v>
      </c>
      <c r="E58" s="6" t="s">
        <v>272</v>
      </c>
      <c r="F58" s="8" t="s">
        <v>273</v>
      </c>
      <c r="G58" s="15"/>
      <c r="H58" s="6" t="s">
        <v>274</v>
      </c>
      <c r="I58" s="24">
        <v>50</v>
      </c>
      <c r="J58" s="6" t="s">
        <v>275</v>
      </c>
      <c r="K58" s="67">
        <v>44198</v>
      </c>
      <c r="L58" s="67">
        <v>44286</v>
      </c>
      <c r="M58" s="19" t="s">
        <v>256</v>
      </c>
      <c r="N58" s="19" t="s">
        <v>256</v>
      </c>
      <c r="O58" s="6" t="s">
        <v>276</v>
      </c>
    </row>
    <row r="59" spans="1:15" s="20" customFormat="1" ht="45.75" thickBot="1" x14ac:dyDescent="0.3">
      <c r="A59" s="5" t="s">
        <v>212</v>
      </c>
      <c r="B59" s="26" t="s">
        <v>271</v>
      </c>
      <c r="C59" s="26"/>
      <c r="D59" s="6" t="s">
        <v>141</v>
      </c>
      <c r="E59" s="6" t="s">
        <v>277</v>
      </c>
      <c r="F59" s="8" t="s">
        <v>278</v>
      </c>
      <c r="G59" s="15"/>
      <c r="H59" s="6" t="s">
        <v>279</v>
      </c>
      <c r="I59" s="24">
        <v>51</v>
      </c>
      <c r="J59" s="6" t="s">
        <v>280</v>
      </c>
      <c r="K59" s="67">
        <v>44013</v>
      </c>
      <c r="L59" s="67">
        <v>44196</v>
      </c>
      <c r="M59" s="19" t="s">
        <v>256</v>
      </c>
      <c r="N59" s="19" t="s">
        <v>256</v>
      </c>
      <c r="O59" s="6" t="s">
        <v>281</v>
      </c>
    </row>
    <row r="60" spans="1:15" s="20" customFormat="1" ht="45.75" thickBot="1" x14ac:dyDescent="0.3">
      <c r="A60" s="5" t="s">
        <v>212</v>
      </c>
      <c r="B60" s="26" t="s">
        <v>282</v>
      </c>
      <c r="C60" s="26"/>
      <c r="D60" s="6" t="s">
        <v>283</v>
      </c>
      <c r="E60" s="6" t="s">
        <v>284</v>
      </c>
      <c r="F60" s="6" t="s">
        <v>285</v>
      </c>
      <c r="G60" s="16">
        <v>90</v>
      </c>
      <c r="H60" s="31" t="s">
        <v>286</v>
      </c>
      <c r="I60" s="38">
        <v>52</v>
      </c>
      <c r="J60" s="31" t="s">
        <v>287</v>
      </c>
      <c r="K60" s="39">
        <v>43997</v>
      </c>
      <c r="L60" s="39">
        <v>44073</v>
      </c>
      <c r="M60" s="31" t="s">
        <v>288</v>
      </c>
      <c r="N60" s="31" t="s">
        <v>289</v>
      </c>
      <c r="O60" s="31" t="s">
        <v>290</v>
      </c>
    </row>
    <row r="61" spans="1:15" s="20" customFormat="1" ht="45.75" thickBot="1" x14ac:dyDescent="0.3">
      <c r="A61" s="5" t="s">
        <v>212</v>
      </c>
      <c r="B61" s="26" t="s">
        <v>282</v>
      </c>
      <c r="C61" s="26"/>
      <c r="D61" s="6" t="s">
        <v>283</v>
      </c>
      <c r="E61" s="6" t="s">
        <v>284</v>
      </c>
      <c r="F61" s="6" t="str">
        <f>+[6]Autodiagnóstico!$G$18</f>
        <v xml:space="preserve">La entidad revisa por lo menos una vez al año el reglamento del Comité de Conciliación. </v>
      </c>
      <c r="G61" s="13">
        <v>20</v>
      </c>
      <c r="H61" s="31"/>
      <c r="I61" s="38"/>
      <c r="J61" s="31"/>
      <c r="K61" s="39"/>
      <c r="L61" s="39"/>
      <c r="M61" s="31"/>
      <c r="N61" s="31"/>
      <c r="O61" s="31"/>
    </row>
    <row r="62" spans="1:15" s="20" customFormat="1" ht="45.75" thickBot="1" x14ac:dyDescent="0.3">
      <c r="A62" s="5" t="s">
        <v>212</v>
      </c>
      <c r="B62" s="26" t="s">
        <v>282</v>
      </c>
      <c r="C62" s="26"/>
      <c r="D62" s="6" t="s">
        <v>283</v>
      </c>
      <c r="E62" s="6" t="s">
        <v>284</v>
      </c>
      <c r="F62" s="6" t="str">
        <f>+[6]Autodiagnóstico!$G$20</f>
        <v>La entidad hace y utiliza fichas técnicas o algún otro documento técnico para el estudio de los casos.</v>
      </c>
      <c r="G62" s="13">
        <v>20</v>
      </c>
      <c r="H62" s="31" t="s">
        <v>291</v>
      </c>
      <c r="I62" s="24">
        <v>53</v>
      </c>
      <c r="J62" s="8" t="s">
        <v>292</v>
      </c>
      <c r="K62" s="25">
        <v>43997</v>
      </c>
      <c r="L62" s="68">
        <v>44073</v>
      </c>
      <c r="M62" s="8" t="s">
        <v>293</v>
      </c>
      <c r="N62" s="8" t="s">
        <v>289</v>
      </c>
      <c r="O62" s="8" t="s">
        <v>294</v>
      </c>
    </row>
    <row r="63" spans="1:15" s="20" customFormat="1" ht="45.75" thickBot="1" x14ac:dyDescent="0.3">
      <c r="A63" s="5" t="s">
        <v>212</v>
      </c>
      <c r="B63" s="26" t="s">
        <v>282</v>
      </c>
      <c r="C63" s="26"/>
      <c r="D63" s="6" t="s">
        <v>283</v>
      </c>
      <c r="E63" s="6" t="s">
        <v>284</v>
      </c>
      <c r="F63" s="6" t="str">
        <f>+[6]Autodiagnóstico!$G$21</f>
        <v>La entidad tiene definidos los criterios de procedencia y rechazo de las solicitudes de conciliación</v>
      </c>
      <c r="G63" s="13">
        <v>20</v>
      </c>
      <c r="H63" s="31"/>
      <c r="I63" s="24">
        <v>54</v>
      </c>
      <c r="J63" s="8" t="s">
        <v>295</v>
      </c>
      <c r="K63" s="25">
        <v>44075</v>
      </c>
      <c r="L63" s="25">
        <v>44134</v>
      </c>
      <c r="M63" s="8" t="s">
        <v>288</v>
      </c>
      <c r="N63" s="8" t="s">
        <v>296</v>
      </c>
      <c r="O63" s="8" t="s">
        <v>297</v>
      </c>
    </row>
    <row r="64" spans="1:15" s="20" customFormat="1" ht="57.75" thickBot="1" x14ac:dyDescent="0.3">
      <c r="A64" s="5" t="s">
        <v>212</v>
      </c>
      <c r="B64" s="26" t="s">
        <v>282</v>
      </c>
      <c r="C64" s="26"/>
      <c r="D64" s="6" t="s">
        <v>283</v>
      </c>
      <c r="E64" s="6" t="s">
        <v>298</v>
      </c>
      <c r="F64" s="6" t="str">
        <f>+[6]Autodiagnóstico!$G$31</f>
        <v>El secretario técnico prepara un informe de la gestión del comité y de la ejecución de sus decisiones, que es entregado al representante legal del ente y a los miembros del comité cada seis (6) meses.</v>
      </c>
      <c r="G64" s="14">
        <v>50</v>
      </c>
      <c r="H64" s="8" t="s">
        <v>299</v>
      </c>
      <c r="I64" s="24">
        <v>55</v>
      </c>
      <c r="J64" s="8" t="s">
        <v>300</v>
      </c>
      <c r="K64" s="25" t="s">
        <v>301</v>
      </c>
      <c r="L64" s="25" t="s">
        <v>302</v>
      </c>
      <c r="M64" s="8" t="s">
        <v>288</v>
      </c>
      <c r="N64" s="8" t="s">
        <v>303</v>
      </c>
      <c r="O64" s="8" t="s">
        <v>304</v>
      </c>
    </row>
    <row r="65" spans="1:15" s="20" customFormat="1" ht="45.75" thickBot="1" x14ac:dyDescent="0.3">
      <c r="A65" s="5" t="s">
        <v>212</v>
      </c>
      <c r="B65" s="26" t="s">
        <v>282</v>
      </c>
      <c r="C65" s="26"/>
      <c r="D65" s="6" t="s">
        <v>283</v>
      </c>
      <c r="E65" s="6" t="s">
        <v>298</v>
      </c>
      <c r="F65" s="6" t="str">
        <f>+[6]Autodiagnóstico!$G$33</f>
        <v>La entidad envió el plan de acción del comité de conciliación de la siguiente vigencia fiscal  a las oficinas de planeación y de control interno de la entidad.</v>
      </c>
      <c r="G65" s="13">
        <v>20</v>
      </c>
      <c r="H65" s="8" t="s">
        <v>305</v>
      </c>
      <c r="I65" s="24">
        <v>56</v>
      </c>
      <c r="J65" s="8" t="s">
        <v>306</v>
      </c>
      <c r="K65" s="69">
        <v>44013</v>
      </c>
      <c r="L65" s="25">
        <v>44043</v>
      </c>
      <c r="M65" s="8" t="s">
        <v>288</v>
      </c>
      <c r="N65" s="8" t="s">
        <v>303</v>
      </c>
      <c r="O65" s="8" t="s">
        <v>307</v>
      </c>
    </row>
    <row r="66" spans="1:15" s="20" customFormat="1" ht="43.5" thickBot="1" x14ac:dyDescent="0.3">
      <c r="A66" s="26" t="s">
        <v>212</v>
      </c>
      <c r="B66" s="26" t="s">
        <v>282</v>
      </c>
      <c r="C66" s="26"/>
      <c r="D66" s="6" t="s">
        <v>283</v>
      </c>
      <c r="E66" s="6" t="s">
        <v>298</v>
      </c>
      <c r="F66" s="6" t="str">
        <f>+[6]Autodiagnóstico!$G$34</f>
        <v>El comité de conciliación tiene indicadores y  conoce el resultado de la medición de los indicadores de acuerdo con la periodicidad definida en el plan anual del comité de conciliación</v>
      </c>
      <c r="G66" s="14">
        <v>50</v>
      </c>
      <c r="H66" s="31" t="s">
        <v>308</v>
      </c>
      <c r="I66" s="38">
        <v>57</v>
      </c>
      <c r="J66" s="31" t="s">
        <v>309</v>
      </c>
      <c r="K66" s="39">
        <v>44044</v>
      </c>
      <c r="L66" s="39">
        <v>44104</v>
      </c>
      <c r="M66" s="31" t="s">
        <v>288</v>
      </c>
      <c r="N66" s="31" t="s">
        <v>310</v>
      </c>
      <c r="O66" s="31" t="s">
        <v>311</v>
      </c>
    </row>
    <row r="67" spans="1:15" s="20" customFormat="1" ht="72" thickBot="1" x14ac:dyDescent="0.3">
      <c r="A67" s="26"/>
      <c r="B67" s="26"/>
      <c r="C67" s="26"/>
      <c r="D67" s="6" t="s">
        <v>283</v>
      </c>
      <c r="E67" s="6" t="s">
        <v>298</v>
      </c>
      <c r="F67" s="6" t="str">
        <f>+[6]Autodiagnóstico!$G$35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G67" s="13">
        <v>20</v>
      </c>
      <c r="H67" s="31"/>
      <c r="I67" s="38"/>
      <c r="J67" s="31"/>
      <c r="K67" s="39"/>
      <c r="L67" s="39"/>
      <c r="M67" s="31"/>
      <c r="N67" s="31"/>
      <c r="O67" s="31"/>
    </row>
    <row r="68" spans="1:15" s="20" customFormat="1" ht="72" thickBot="1" x14ac:dyDescent="0.3">
      <c r="A68" s="5" t="s">
        <v>212</v>
      </c>
      <c r="B68" s="26" t="s">
        <v>282</v>
      </c>
      <c r="C68" s="26"/>
      <c r="D68" s="6" t="s">
        <v>312</v>
      </c>
      <c r="E68" s="6" t="s">
        <v>284</v>
      </c>
      <c r="F68" s="6" t="str">
        <f>+[6]Autodiagnóstico!$G$44</f>
        <v>La entidad capacita y mantiene actualizados a los abogados, especialmente en lo que se refiere a las competencias de actuación en los procesos orales y en los nuevos cambios normativos.</v>
      </c>
      <c r="G68" s="13">
        <v>20</v>
      </c>
      <c r="H68" s="8" t="s">
        <v>313</v>
      </c>
      <c r="I68" s="24">
        <v>58</v>
      </c>
      <c r="J68" s="8" t="s">
        <v>314</v>
      </c>
      <c r="K68" s="25">
        <v>43997</v>
      </c>
      <c r="L68" s="25">
        <v>44027</v>
      </c>
      <c r="M68" s="8" t="s">
        <v>293</v>
      </c>
      <c r="N68" s="8" t="s">
        <v>293</v>
      </c>
      <c r="O68" s="6" t="s">
        <v>315</v>
      </c>
    </row>
    <row r="69" spans="1:15" s="20" customFormat="1" ht="57.75" thickBot="1" x14ac:dyDescent="0.3">
      <c r="A69" s="5" t="s">
        <v>212</v>
      </c>
      <c r="B69" s="26" t="s">
        <v>282</v>
      </c>
      <c r="C69" s="26"/>
      <c r="D69" s="6" t="s">
        <v>312</v>
      </c>
      <c r="E69" s="6" t="s">
        <v>316</v>
      </c>
      <c r="F69" s="6" t="str">
        <f>+[6]Autodiagnóstico!$G$50</f>
        <v>La entidad tiene en cosideración los lineamientos de fortalecimiento de la defensa expedidos por la ANDJE,  aplica las líneas jurisprudenciales que ha contruido la la ANDJE y las que ellos mismos realizan, en el fortalecimiento de la defensa.</v>
      </c>
      <c r="G69" s="14">
        <v>50</v>
      </c>
      <c r="H69" s="6" t="s">
        <v>317</v>
      </c>
      <c r="I69" s="24">
        <v>59</v>
      </c>
      <c r="J69" s="6" t="s">
        <v>318</v>
      </c>
      <c r="K69" s="67">
        <v>43997</v>
      </c>
      <c r="L69" s="67">
        <v>44073</v>
      </c>
      <c r="M69" s="19" t="s">
        <v>293</v>
      </c>
      <c r="N69" s="6" t="s">
        <v>289</v>
      </c>
      <c r="O69" s="6" t="s">
        <v>319</v>
      </c>
    </row>
    <row r="70" spans="1:15" s="20" customFormat="1" ht="45.75" thickBot="1" x14ac:dyDescent="0.3">
      <c r="A70" s="5" t="s">
        <v>212</v>
      </c>
      <c r="B70" s="26" t="s">
        <v>282</v>
      </c>
      <c r="C70" s="26"/>
      <c r="D70" s="6" t="s">
        <v>312</v>
      </c>
      <c r="E70" s="6" t="s">
        <v>298</v>
      </c>
      <c r="F70" s="6" t="str">
        <f>+[6]Autodiagnóstico!$G$54</f>
        <v>El area mide y evalua los resultados periodicamente de sus indicadores que miden la eficiencia, eficacia y efectividad de las politicas realizadas en materia de defensa juridica.</v>
      </c>
      <c r="G70" s="13">
        <v>20</v>
      </c>
      <c r="H70" s="6" t="s">
        <v>320</v>
      </c>
      <c r="I70" s="24">
        <v>60</v>
      </c>
      <c r="J70" s="8" t="s">
        <v>321</v>
      </c>
      <c r="K70" s="25">
        <v>44136</v>
      </c>
      <c r="L70" s="25">
        <v>44286</v>
      </c>
      <c r="M70" s="8" t="s">
        <v>288</v>
      </c>
      <c r="N70" s="6" t="s">
        <v>289</v>
      </c>
      <c r="O70" s="6" t="s">
        <v>322</v>
      </c>
    </row>
    <row r="71" spans="1:15" s="20" customFormat="1" ht="45.75" thickBot="1" x14ac:dyDescent="0.3">
      <c r="A71" s="5" t="s">
        <v>212</v>
      </c>
      <c r="B71" s="26" t="s">
        <v>282</v>
      </c>
      <c r="C71" s="26"/>
      <c r="D71" s="6" t="s">
        <v>312</v>
      </c>
      <c r="E71" s="6" t="s">
        <v>298</v>
      </c>
      <c r="F71" s="6" t="str">
        <f>+[6]Autodiagnóstico!$G$58</f>
        <v>En el área de defensa judicial cuentan con un sistema de información digital que habilite el proceso de Gestión Documental.</v>
      </c>
      <c r="G71" s="11">
        <v>30</v>
      </c>
      <c r="H71" s="6" t="s">
        <v>323</v>
      </c>
      <c r="I71" s="24">
        <v>61</v>
      </c>
      <c r="J71" s="6" t="s">
        <v>324</v>
      </c>
      <c r="K71" s="67">
        <v>43997</v>
      </c>
      <c r="L71" s="67">
        <v>44043</v>
      </c>
      <c r="M71" s="19" t="s">
        <v>293</v>
      </c>
      <c r="N71" s="6" t="s">
        <v>293</v>
      </c>
      <c r="O71" s="6" t="s">
        <v>325</v>
      </c>
    </row>
    <row r="72" spans="1:15" s="20" customFormat="1" ht="45.75" thickBot="1" x14ac:dyDescent="0.3">
      <c r="A72" s="5" t="s">
        <v>212</v>
      </c>
      <c r="B72" s="26" t="s">
        <v>282</v>
      </c>
      <c r="C72" s="26"/>
      <c r="D72" s="6" t="s">
        <v>326</v>
      </c>
      <c r="E72" s="6" t="s">
        <v>284</v>
      </c>
      <c r="F72" s="6" t="str">
        <f>+[6]Autodiagnóstico!$G$62</f>
        <v>El Comité de Conciliación usa herramientas de costo beneficio de la conciliación y las considera para la toma de sus decisiones.</v>
      </c>
      <c r="G72" s="14">
        <v>50</v>
      </c>
      <c r="H72" s="6" t="s">
        <v>327</v>
      </c>
      <c r="I72" s="24">
        <v>62</v>
      </c>
      <c r="J72" s="6" t="s">
        <v>328</v>
      </c>
      <c r="K72" s="67">
        <v>43997</v>
      </c>
      <c r="L72" s="67">
        <v>44073</v>
      </c>
      <c r="M72" s="19" t="s">
        <v>293</v>
      </c>
      <c r="N72" s="6" t="s">
        <v>289</v>
      </c>
      <c r="O72" s="6" t="s">
        <v>319</v>
      </c>
    </row>
    <row r="73" spans="1:15" s="20" customFormat="1" ht="29.25" thickBot="1" x14ac:dyDescent="0.3">
      <c r="A73" s="26" t="s">
        <v>212</v>
      </c>
      <c r="B73" s="26" t="s">
        <v>282</v>
      </c>
      <c r="C73" s="26"/>
      <c r="D73" s="27" t="s">
        <v>329</v>
      </c>
      <c r="E73" s="27" t="s">
        <v>316</v>
      </c>
      <c r="F73" s="27" t="str">
        <f>+[6]Autodiagnóstico!$G$88</f>
        <v>La entidad implementa el plan de acción de su política de prevención del daño antijurídico dentro del año calendario (enero-diciembre) para el cual fue diseñado,</v>
      </c>
      <c r="G73" s="35">
        <v>20</v>
      </c>
      <c r="H73" s="27" t="s">
        <v>330</v>
      </c>
      <c r="I73" s="24">
        <v>63</v>
      </c>
      <c r="J73" s="6" t="s">
        <v>331</v>
      </c>
      <c r="K73" s="67">
        <v>44075</v>
      </c>
      <c r="L73" s="67">
        <v>44104</v>
      </c>
      <c r="M73" s="19" t="s">
        <v>293</v>
      </c>
      <c r="N73" s="6" t="s">
        <v>332</v>
      </c>
      <c r="O73" s="6" t="s">
        <v>333</v>
      </c>
    </row>
    <row r="74" spans="1:15" s="20" customFormat="1" ht="43.5" thickBot="1" x14ac:dyDescent="0.3">
      <c r="A74" s="26"/>
      <c r="B74" s="26"/>
      <c r="C74" s="26"/>
      <c r="D74" s="27"/>
      <c r="E74" s="27"/>
      <c r="F74" s="27"/>
      <c r="G74" s="35"/>
      <c r="H74" s="27"/>
      <c r="I74" s="24">
        <v>64</v>
      </c>
      <c r="J74" s="6" t="s">
        <v>334</v>
      </c>
      <c r="K74" s="67">
        <v>44105</v>
      </c>
      <c r="L74" s="67">
        <v>44286</v>
      </c>
      <c r="M74" s="19" t="s">
        <v>293</v>
      </c>
      <c r="N74" s="6" t="s">
        <v>332</v>
      </c>
      <c r="O74" s="6" t="s">
        <v>335</v>
      </c>
    </row>
    <row r="75" spans="1:15" s="20" customFormat="1" ht="86.25" thickBot="1" x14ac:dyDescent="0.3">
      <c r="A75" s="5" t="s">
        <v>212</v>
      </c>
      <c r="B75" s="26" t="s">
        <v>282</v>
      </c>
      <c r="C75" s="26"/>
      <c r="D75" s="6" t="s">
        <v>329</v>
      </c>
      <c r="E75" s="6" t="s">
        <v>316</v>
      </c>
      <c r="F75" s="6" t="str">
        <f>+[6]Autodiagnóstico!$G$91</f>
        <v>El Comité de Conciliación sesiona con el propósito de revisar el cumplimiento de las decisiones tomadas en materia de evaluación de la política pública de prevención.</v>
      </c>
      <c r="G75" s="13">
        <v>20</v>
      </c>
      <c r="H75" s="6" t="s">
        <v>336</v>
      </c>
      <c r="I75" s="24">
        <v>65</v>
      </c>
      <c r="J75" s="6" t="s">
        <v>337</v>
      </c>
      <c r="K75" s="67">
        <v>44013</v>
      </c>
      <c r="L75" s="67">
        <v>44185</v>
      </c>
      <c r="M75" s="19" t="s">
        <v>293</v>
      </c>
      <c r="N75" s="6" t="s">
        <v>303</v>
      </c>
      <c r="O75" s="6" t="s">
        <v>338</v>
      </c>
    </row>
    <row r="76" spans="1:15" s="20" customFormat="1" ht="45.75" thickBot="1" x14ac:dyDescent="0.3">
      <c r="A76" s="5" t="s">
        <v>212</v>
      </c>
      <c r="B76" s="26" t="s">
        <v>282</v>
      </c>
      <c r="C76" s="26"/>
      <c r="D76" s="6"/>
      <c r="E76" s="6"/>
      <c r="F76" s="6" t="str">
        <f>+[6]Autodiagnóstico!$G$93</f>
        <v>La entidad hace seguimiento al plan de accion y al(los) indicador(es) formulado(s) en sus políticas de prevención del daño antijurídico.</v>
      </c>
      <c r="G76" s="13">
        <v>20</v>
      </c>
      <c r="H76" s="6" t="s">
        <v>339</v>
      </c>
      <c r="I76" s="24">
        <v>66</v>
      </c>
      <c r="J76" s="6" t="s">
        <v>340</v>
      </c>
      <c r="K76" s="67">
        <v>44198</v>
      </c>
      <c r="L76" s="67">
        <v>44286</v>
      </c>
      <c r="M76" s="19" t="s">
        <v>293</v>
      </c>
      <c r="N76" s="6" t="s">
        <v>341</v>
      </c>
      <c r="O76" s="6" t="s">
        <v>342</v>
      </c>
    </row>
    <row r="77" spans="1:15" s="20" customFormat="1" ht="45.75" thickBot="1" x14ac:dyDescent="0.3">
      <c r="A77" s="5" t="s">
        <v>212</v>
      </c>
      <c r="B77" s="26" t="s">
        <v>282</v>
      </c>
      <c r="C77" s="26"/>
      <c r="D77" s="6" t="s">
        <v>329</v>
      </c>
      <c r="E77" s="6" t="s">
        <v>298</v>
      </c>
      <c r="F77" s="6" t="str">
        <f>+[6]Autodiagnóstico!$G$95</f>
        <v>El area mide y evalua los resultados periodicamente de sus indicadores que miden la eficiencia, eficacia y efectividad de las politicas realizadas en materia de prevención</v>
      </c>
      <c r="G77" s="13">
        <v>20</v>
      </c>
      <c r="H77" s="6" t="s">
        <v>343</v>
      </c>
      <c r="I77" s="24">
        <v>67</v>
      </c>
      <c r="J77" s="8" t="s">
        <v>344</v>
      </c>
      <c r="K77" s="25">
        <v>44136</v>
      </c>
      <c r="L77" s="25">
        <v>44286</v>
      </c>
      <c r="M77" s="8" t="s">
        <v>288</v>
      </c>
      <c r="N77" s="6" t="s">
        <v>289</v>
      </c>
      <c r="O77" s="6" t="s">
        <v>345</v>
      </c>
    </row>
    <row r="78" spans="1:15" s="20" customFormat="1" ht="54" customHeight="1" thickBot="1" x14ac:dyDescent="0.3">
      <c r="A78" s="5" t="s">
        <v>346</v>
      </c>
      <c r="B78" s="26" t="s">
        <v>347</v>
      </c>
      <c r="C78" s="26"/>
      <c r="D78" s="6" t="s">
        <v>348</v>
      </c>
      <c r="E78" s="6" t="s">
        <v>349</v>
      </c>
      <c r="F78" s="6" t="str">
        <f>+[7]Autodiagnóstico!$G$10</f>
        <v>La entidad ha realizado caracterización de ciudadanos, usuarios o grupos de interés atendidos</v>
      </c>
      <c r="G78" s="11">
        <v>40</v>
      </c>
      <c r="H78" s="6" t="s">
        <v>350</v>
      </c>
      <c r="I78" s="24">
        <v>68</v>
      </c>
      <c r="J78" s="6" t="s">
        <v>351</v>
      </c>
      <c r="K78" s="25">
        <v>43997</v>
      </c>
      <c r="L78" s="25">
        <v>44027</v>
      </c>
      <c r="M78" s="6" t="s">
        <v>352</v>
      </c>
      <c r="N78" s="6" t="s">
        <v>34</v>
      </c>
      <c r="O78" s="6" t="s">
        <v>353</v>
      </c>
    </row>
    <row r="79" spans="1:15" s="20" customFormat="1" ht="143.25" thickBot="1" x14ac:dyDescent="0.3">
      <c r="A79" s="5" t="s">
        <v>346</v>
      </c>
      <c r="B79" s="26" t="s">
        <v>347</v>
      </c>
      <c r="C79" s="26"/>
      <c r="D79" s="6" t="s">
        <v>348</v>
      </c>
      <c r="E79" s="6" t="s">
        <v>354</v>
      </c>
      <c r="F79" s="6" t="str">
        <f>+[7]Autodiagnóstico!$G$20</f>
        <v>La entidad implementa acciones para garantizar una atención accesible, contemplando las necesidades de la población con discapacidades como:
- Visual
- Auditiva
- Cognitiva
- Mental
- Sordoceguera
- Múltiple
- Física o motora</v>
      </c>
      <c r="G79" s="7">
        <v>80</v>
      </c>
      <c r="H79" s="6" t="s">
        <v>355</v>
      </c>
      <c r="I79" s="24">
        <v>69</v>
      </c>
      <c r="J79" s="6" t="s">
        <v>356</v>
      </c>
      <c r="K79" s="69">
        <v>43997</v>
      </c>
      <c r="L79" s="69">
        <v>44286</v>
      </c>
      <c r="M79" s="6" t="s">
        <v>352</v>
      </c>
      <c r="N79" s="6" t="s">
        <v>357</v>
      </c>
      <c r="O79" s="6" t="s">
        <v>358</v>
      </c>
    </row>
    <row r="80" spans="1:15" s="20" customFormat="1" ht="60.75" thickBot="1" x14ac:dyDescent="0.3">
      <c r="A80" s="5" t="s">
        <v>346</v>
      </c>
      <c r="B80" s="26" t="s">
        <v>347</v>
      </c>
      <c r="C80" s="26"/>
      <c r="D80" s="6" t="s">
        <v>348</v>
      </c>
      <c r="E80" s="6" t="s">
        <v>359</v>
      </c>
      <c r="F80" s="6" t="str">
        <f>+[7]Autodiagnóstico!$G$24</f>
        <v>La entidad cuenta con un sistema de información para el registro ordenado y la gestión de peticiones, quejas, reclamos y denuncias</v>
      </c>
      <c r="G80" s="7">
        <v>70</v>
      </c>
      <c r="H80" s="6" t="s">
        <v>360</v>
      </c>
      <c r="I80" s="24">
        <v>70</v>
      </c>
      <c r="J80" s="6" t="s">
        <v>361</v>
      </c>
      <c r="K80" s="69">
        <v>43997</v>
      </c>
      <c r="L80" s="69">
        <v>44073</v>
      </c>
      <c r="M80" s="6" t="s">
        <v>352</v>
      </c>
      <c r="N80" s="6" t="s">
        <v>362</v>
      </c>
      <c r="O80" s="6" t="s">
        <v>363</v>
      </c>
    </row>
    <row r="81" spans="1:15" s="20" customFormat="1" ht="155.25" customHeight="1" thickBot="1" x14ac:dyDescent="0.3">
      <c r="A81" s="5" t="s">
        <v>346</v>
      </c>
      <c r="B81" s="26" t="s">
        <v>347</v>
      </c>
      <c r="C81" s="26"/>
      <c r="D81" s="6" t="s">
        <v>348</v>
      </c>
      <c r="E81" s="6" t="s">
        <v>359</v>
      </c>
      <c r="F81" s="6" t="str">
        <f>+[7]Autodiagnóstico!$G$25</f>
        <v>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v>
      </c>
      <c r="G81" s="7">
        <v>80</v>
      </c>
      <c r="H81" s="6" t="s">
        <v>364</v>
      </c>
      <c r="I81" s="24">
        <v>71</v>
      </c>
      <c r="J81" s="6" t="s">
        <v>365</v>
      </c>
      <c r="K81" s="69">
        <v>43997</v>
      </c>
      <c r="L81" s="69">
        <v>44073</v>
      </c>
      <c r="M81" s="6" t="s">
        <v>352</v>
      </c>
      <c r="N81" s="6" t="s">
        <v>362</v>
      </c>
      <c r="O81" s="6" t="s">
        <v>366</v>
      </c>
    </row>
    <row r="82" spans="1:15" s="20" customFormat="1" ht="57.75" thickBot="1" x14ac:dyDescent="0.3">
      <c r="A82" s="26" t="s">
        <v>346</v>
      </c>
      <c r="B82" s="26" t="s">
        <v>347</v>
      </c>
      <c r="C82" s="26"/>
      <c r="D82" s="27" t="s">
        <v>348</v>
      </c>
      <c r="E82" s="27" t="s">
        <v>367</v>
      </c>
      <c r="F82" s="27" t="str">
        <f>+[7]Autodiagnóstico!$G$35</f>
        <v>La entidad tiene establecido un sistema de turnos acorde con las necesidades del servicio</v>
      </c>
      <c r="G82" s="33">
        <v>70</v>
      </c>
      <c r="H82" s="27" t="s">
        <v>368</v>
      </c>
      <c r="I82" s="24">
        <v>72</v>
      </c>
      <c r="J82" s="6" t="s">
        <v>369</v>
      </c>
      <c r="K82" s="25">
        <v>44044</v>
      </c>
      <c r="L82" s="68">
        <v>44104</v>
      </c>
      <c r="M82" s="6" t="s">
        <v>352</v>
      </c>
      <c r="N82" s="6" t="s">
        <v>715</v>
      </c>
      <c r="O82" s="6" t="s">
        <v>370</v>
      </c>
    </row>
    <row r="83" spans="1:15" s="20" customFormat="1" ht="72" thickBot="1" x14ac:dyDescent="0.3">
      <c r="A83" s="26"/>
      <c r="B83" s="26"/>
      <c r="C83" s="26"/>
      <c r="D83" s="27"/>
      <c r="E83" s="27"/>
      <c r="F83" s="27"/>
      <c r="G83" s="33"/>
      <c r="H83" s="27"/>
      <c r="I83" s="24">
        <v>73</v>
      </c>
      <c r="J83" s="6" t="s">
        <v>371</v>
      </c>
      <c r="K83" s="25">
        <v>44105</v>
      </c>
      <c r="L83" s="25">
        <v>44196</v>
      </c>
      <c r="M83" s="6" t="s">
        <v>352</v>
      </c>
      <c r="N83" s="6" t="s">
        <v>372</v>
      </c>
      <c r="O83" s="6"/>
    </row>
    <row r="84" spans="1:15" s="20" customFormat="1" ht="60.75" thickBot="1" x14ac:dyDescent="0.3">
      <c r="A84" s="5" t="s">
        <v>346</v>
      </c>
      <c r="B84" s="26" t="s">
        <v>347</v>
      </c>
      <c r="C84" s="26"/>
      <c r="D84" s="6" t="s">
        <v>348</v>
      </c>
      <c r="E84" s="6" t="s">
        <v>373</v>
      </c>
      <c r="F84" s="6" t="str">
        <f>+[7]Autodiagnóstico!$G$46</f>
        <v>La entidad informó a los ciudadanos los mecanismos a través de los cuales pueden hacer seguimiento a sus peticiones</v>
      </c>
      <c r="G84" s="7">
        <v>70</v>
      </c>
      <c r="H84" s="6" t="s">
        <v>374</v>
      </c>
      <c r="I84" s="24">
        <v>74</v>
      </c>
      <c r="J84" s="6" t="s">
        <v>375</v>
      </c>
      <c r="K84" s="25">
        <v>44075</v>
      </c>
      <c r="L84" s="25">
        <v>44196</v>
      </c>
      <c r="M84" s="6" t="s">
        <v>352</v>
      </c>
      <c r="N84" s="6" t="s">
        <v>372</v>
      </c>
      <c r="O84" s="6" t="s">
        <v>376</v>
      </c>
    </row>
    <row r="85" spans="1:15" s="20" customFormat="1" ht="60.75" thickBot="1" x14ac:dyDescent="0.3">
      <c r="A85" s="5" t="s">
        <v>346</v>
      </c>
      <c r="B85" s="26" t="s">
        <v>347</v>
      </c>
      <c r="C85" s="26"/>
      <c r="D85" s="6" t="s">
        <v>348</v>
      </c>
      <c r="E85" s="6" t="s">
        <v>373</v>
      </c>
      <c r="F85" s="6" t="str">
        <f>+[7]Autodiagnóstico!$G$48</f>
        <v>La entidad actualizó su reglamento de peticiones, quejas y reclamos, lineamientos para la atención y gestión de peticiones verbales en lenguas nativas, de acuerdo con el decreto 1166 de 2016.</v>
      </c>
      <c r="G85" s="13">
        <v>20</v>
      </c>
      <c r="H85" s="27" t="s">
        <v>377</v>
      </c>
      <c r="I85" s="38">
        <v>75</v>
      </c>
      <c r="J85" s="27" t="s">
        <v>378</v>
      </c>
      <c r="K85" s="39">
        <v>43997</v>
      </c>
      <c r="L85" s="39">
        <v>44286</v>
      </c>
      <c r="M85" s="27" t="s">
        <v>352</v>
      </c>
      <c r="N85" s="27" t="s">
        <v>379</v>
      </c>
      <c r="O85" s="27" t="s">
        <v>380</v>
      </c>
    </row>
    <row r="86" spans="1:15" s="20" customFormat="1" ht="60.75" thickBot="1" x14ac:dyDescent="0.3">
      <c r="A86" s="5" t="s">
        <v>346</v>
      </c>
      <c r="B86" s="26" t="s">
        <v>347</v>
      </c>
      <c r="C86" s="26"/>
      <c r="D86" s="6" t="s">
        <v>348</v>
      </c>
      <c r="E86" s="6" t="s">
        <v>373</v>
      </c>
      <c r="F86" s="6" t="str">
        <f>+[7]Autodiagnóstico!$G$49</f>
        <v>La entidad dispone de mecanismos para recibir y tramitar las peticiones interpuestas en lenguas nativas o dialectos oficiales de Colombia, diferentes al español.</v>
      </c>
      <c r="G86" s="13">
        <v>20</v>
      </c>
      <c r="H86" s="27"/>
      <c r="I86" s="38"/>
      <c r="J86" s="27"/>
      <c r="K86" s="39"/>
      <c r="L86" s="39"/>
      <c r="M86" s="27"/>
      <c r="N86" s="27"/>
      <c r="O86" s="27"/>
    </row>
    <row r="87" spans="1:15" s="20" customFormat="1" ht="60.75" thickBot="1" x14ac:dyDescent="0.3">
      <c r="A87" s="5" t="s">
        <v>346</v>
      </c>
      <c r="B87" s="26" t="s">
        <v>381</v>
      </c>
      <c r="C87" s="26"/>
      <c r="D87" s="6" t="s">
        <v>382</v>
      </c>
      <c r="E87" s="6" t="s">
        <v>383</v>
      </c>
      <c r="F87" s="6" t="str">
        <f>+[8]Autodiagnóstico!$G$32</f>
        <v xml:space="preserve">Identificar los trámites que generan mayores costos internos en su ejecución para la entidad </v>
      </c>
      <c r="G87" s="13">
        <v>10</v>
      </c>
      <c r="H87" s="8" t="s">
        <v>384</v>
      </c>
      <c r="I87" s="24">
        <v>76</v>
      </c>
      <c r="J87" s="8" t="s">
        <v>385</v>
      </c>
      <c r="K87" s="69">
        <v>43997</v>
      </c>
      <c r="L87" s="69">
        <v>44089</v>
      </c>
      <c r="M87" s="8" t="s">
        <v>255</v>
      </c>
      <c r="N87" s="8" t="s">
        <v>386</v>
      </c>
      <c r="O87" s="8" t="s">
        <v>387</v>
      </c>
    </row>
    <row r="88" spans="1:15" s="20" customFormat="1" ht="57.75" thickBot="1" x14ac:dyDescent="0.3">
      <c r="A88" s="26" t="s">
        <v>346</v>
      </c>
      <c r="B88" s="26" t="s">
        <v>381</v>
      </c>
      <c r="C88" s="26"/>
      <c r="D88" s="27" t="s">
        <v>388</v>
      </c>
      <c r="E88" s="27" t="s">
        <v>389</v>
      </c>
      <c r="F88" s="27" t="str">
        <f>+[8]Autodiagnóstico!$G$45</f>
        <v>Implementar mecanismos que permitan cuantificar los beneficios de la racionalización hacia los usuarios, en términos de reducciones de costos, tiempos, requisitos, interacciones con la entidad y desplazamientos</v>
      </c>
      <c r="G88" s="33">
        <v>70</v>
      </c>
      <c r="H88" s="31" t="s">
        <v>390</v>
      </c>
      <c r="I88" s="24">
        <v>77</v>
      </c>
      <c r="J88" s="8" t="s">
        <v>391</v>
      </c>
      <c r="K88" s="67">
        <v>44044</v>
      </c>
      <c r="L88" s="67">
        <v>44135</v>
      </c>
      <c r="M88" s="8" t="s">
        <v>255</v>
      </c>
      <c r="N88" s="8" t="s">
        <v>392</v>
      </c>
      <c r="O88" s="8" t="s">
        <v>393</v>
      </c>
    </row>
    <row r="89" spans="1:15" s="20" customFormat="1" ht="57.75" thickBot="1" x14ac:dyDescent="0.3">
      <c r="A89" s="26"/>
      <c r="B89" s="26"/>
      <c r="C89" s="26"/>
      <c r="D89" s="27"/>
      <c r="E89" s="27"/>
      <c r="F89" s="27"/>
      <c r="G89" s="33"/>
      <c r="H89" s="31"/>
      <c r="I89" s="24">
        <v>78</v>
      </c>
      <c r="J89" s="8" t="s">
        <v>394</v>
      </c>
      <c r="K89" s="67">
        <v>44136</v>
      </c>
      <c r="L89" s="67">
        <v>44195</v>
      </c>
      <c r="M89" s="8" t="s">
        <v>255</v>
      </c>
      <c r="N89" s="8" t="s">
        <v>395</v>
      </c>
      <c r="O89" s="8" t="s">
        <v>396</v>
      </c>
    </row>
    <row r="90" spans="1:15" s="20" customFormat="1" ht="43.5" thickBot="1" x14ac:dyDescent="0.3">
      <c r="A90" s="26" t="s">
        <v>346</v>
      </c>
      <c r="B90" s="26" t="s">
        <v>381</v>
      </c>
      <c r="C90" s="26"/>
      <c r="D90" s="27" t="s">
        <v>388</v>
      </c>
      <c r="E90" s="27" t="s">
        <v>389</v>
      </c>
      <c r="F90" s="27" t="str">
        <f>+[8]Autodiagnóstico!$G$46</f>
        <v>Medir y evaluar la disminución de tramitadores y/o terceros que se benefician de los usuarios del trámite.</v>
      </c>
      <c r="G90" s="37">
        <v>50</v>
      </c>
      <c r="H90" s="31" t="s">
        <v>397</v>
      </c>
      <c r="I90" s="24">
        <v>79</v>
      </c>
      <c r="J90" s="8" t="s">
        <v>398</v>
      </c>
      <c r="K90" s="67">
        <v>44044</v>
      </c>
      <c r="L90" s="67">
        <v>44135</v>
      </c>
      <c r="M90" s="8" t="s">
        <v>255</v>
      </c>
      <c r="N90" s="8" t="s">
        <v>392</v>
      </c>
      <c r="O90" s="8" t="s">
        <v>393</v>
      </c>
    </row>
    <row r="91" spans="1:15" s="20" customFormat="1" ht="57.75" thickBot="1" x14ac:dyDescent="0.3">
      <c r="A91" s="26"/>
      <c r="B91" s="26"/>
      <c r="C91" s="26"/>
      <c r="D91" s="27"/>
      <c r="E91" s="27"/>
      <c r="F91" s="27"/>
      <c r="G91" s="37"/>
      <c r="H91" s="31"/>
      <c r="I91" s="24">
        <v>80</v>
      </c>
      <c r="J91" s="8" t="s">
        <v>399</v>
      </c>
      <c r="K91" s="67">
        <v>44136</v>
      </c>
      <c r="L91" s="67">
        <v>44165</v>
      </c>
      <c r="M91" s="8" t="s">
        <v>255</v>
      </c>
      <c r="N91" s="8" t="s">
        <v>395</v>
      </c>
      <c r="O91" s="8" t="s">
        <v>400</v>
      </c>
    </row>
    <row r="92" spans="1:15" s="20" customFormat="1" ht="86.25" thickBot="1" x14ac:dyDescent="0.3">
      <c r="A92" s="5" t="s">
        <v>346</v>
      </c>
      <c r="B92" s="26" t="s">
        <v>401</v>
      </c>
      <c r="C92" s="26"/>
      <c r="D92" s="6" t="s">
        <v>402</v>
      </c>
      <c r="E92" s="6" t="s">
        <v>403</v>
      </c>
      <c r="F92" s="6" t="str">
        <f>+[9]Autodiagnóstico!$G$12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G92" s="7">
        <v>70</v>
      </c>
      <c r="H92" s="8" t="s">
        <v>404</v>
      </c>
      <c r="I92" s="24">
        <v>81</v>
      </c>
      <c r="J92" s="8" t="s">
        <v>405</v>
      </c>
      <c r="K92" s="25">
        <v>44075</v>
      </c>
      <c r="L92" s="25">
        <v>44134</v>
      </c>
      <c r="M92" s="8" t="s">
        <v>352</v>
      </c>
      <c r="N92" s="8" t="s">
        <v>352</v>
      </c>
      <c r="O92" s="8" t="s">
        <v>406</v>
      </c>
    </row>
    <row r="93" spans="1:15" s="20" customFormat="1" ht="43.5" thickBot="1" x14ac:dyDescent="0.3">
      <c r="A93" s="26" t="s">
        <v>346</v>
      </c>
      <c r="B93" s="26" t="s">
        <v>401</v>
      </c>
      <c r="C93" s="26"/>
      <c r="D93" s="27" t="s">
        <v>402</v>
      </c>
      <c r="E93" s="27" t="s">
        <v>403</v>
      </c>
      <c r="F93" s="27" t="str">
        <f>+[9]Autodiagnóstico!$G$14</f>
        <v>Socializar los resultados del diagnóstico de la política de participación ciudadana al interior de la entidad.</v>
      </c>
      <c r="G93" s="35">
        <v>20</v>
      </c>
      <c r="H93" s="31" t="s">
        <v>407</v>
      </c>
      <c r="I93" s="24">
        <v>82</v>
      </c>
      <c r="J93" s="8" t="s">
        <v>408</v>
      </c>
      <c r="K93" s="25">
        <v>44013</v>
      </c>
      <c r="L93" s="25">
        <v>44042</v>
      </c>
      <c r="M93" s="8" t="s">
        <v>352</v>
      </c>
      <c r="N93" s="8" t="s">
        <v>352</v>
      </c>
      <c r="O93" s="8" t="s">
        <v>409</v>
      </c>
    </row>
    <row r="94" spans="1:15" s="20" customFormat="1" ht="57.75" thickBot="1" x14ac:dyDescent="0.3">
      <c r="A94" s="26"/>
      <c r="B94" s="26"/>
      <c r="C94" s="26"/>
      <c r="D94" s="27"/>
      <c r="E94" s="27"/>
      <c r="F94" s="27"/>
      <c r="G94" s="35"/>
      <c r="H94" s="31"/>
      <c r="I94" s="24">
        <v>83</v>
      </c>
      <c r="J94" s="8" t="s">
        <v>410</v>
      </c>
      <c r="K94" s="25">
        <v>44044</v>
      </c>
      <c r="L94" s="25">
        <v>44104</v>
      </c>
      <c r="M94" s="8" t="s">
        <v>352</v>
      </c>
      <c r="N94" s="8" t="s">
        <v>411</v>
      </c>
      <c r="O94" s="8" t="s">
        <v>412</v>
      </c>
    </row>
    <row r="95" spans="1:15" s="20" customFormat="1" ht="60.75" thickBot="1" x14ac:dyDescent="0.3">
      <c r="A95" s="5" t="s">
        <v>346</v>
      </c>
      <c r="B95" s="26" t="s">
        <v>401</v>
      </c>
      <c r="C95" s="26"/>
      <c r="D95" s="6" t="s">
        <v>413</v>
      </c>
      <c r="E95" s="6" t="s">
        <v>414</v>
      </c>
      <c r="F95" s="6" t="str">
        <f>+[9]Autodiagnóstico!$G$40</f>
        <v>Documentar las buenas prácticas de la entidad en materia de participación ciudadana que permitan alimentar el próximo plan de participación.</v>
      </c>
      <c r="G95" s="7">
        <v>80</v>
      </c>
      <c r="H95" s="8" t="s">
        <v>415</v>
      </c>
      <c r="I95" s="24">
        <v>84</v>
      </c>
      <c r="J95" s="8" t="s">
        <v>408</v>
      </c>
      <c r="K95" s="25">
        <v>44013</v>
      </c>
      <c r="L95" s="25">
        <v>44042</v>
      </c>
      <c r="M95" s="8" t="s">
        <v>352</v>
      </c>
      <c r="N95" s="8" t="s">
        <v>352</v>
      </c>
      <c r="O95" s="8" t="s">
        <v>409</v>
      </c>
    </row>
    <row r="96" spans="1:15" s="20" customFormat="1" ht="43.5" thickBot="1" x14ac:dyDescent="0.3">
      <c r="A96" s="5" t="s">
        <v>416</v>
      </c>
      <c r="B96" s="26" t="s">
        <v>417</v>
      </c>
      <c r="C96" s="26"/>
      <c r="D96" s="6" t="s">
        <v>418</v>
      </c>
      <c r="E96" s="6" t="s">
        <v>419</v>
      </c>
      <c r="F96" s="6" t="str">
        <f>+[10]Autodiagnóstico!$G$13</f>
        <v>Lograr integralidad y sinergia entre el seguimiento y la evaluación de todos los procesos de gestión de la entidad</v>
      </c>
      <c r="G96" s="7">
        <v>80</v>
      </c>
      <c r="H96" s="8" t="s">
        <v>420</v>
      </c>
      <c r="I96" s="24">
        <v>85</v>
      </c>
      <c r="J96" s="8" t="s">
        <v>421</v>
      </c>
      <c r="K96" s="67">
        <v>44013</v>
      </c>
      <c r="L96" s="67">
        <v>44104</v>
      </c>
      <c r="M96" s="8" t="s">
        <v>255</v>
      </c>
      <c r="N96" s="8" t="s">
        <v>422</v>
      </c>
      <c r="O96" s="8" t="s">
        <v>423</v>
      </c>
    </row>
    <row r="97" spans="1:15" s="20" customFormat="1" ht="43.5" thickBot="1" x14ac:dyDescent="0.3">
      <c r="A97" s="5" t="s">
        <v>416</v>
      </c>
      <c r="B97" s="26" t="s">
        <v>417</v>
      </c>
      <c r="C97" s="26"/>
      <c r="D97" s="6" t="s">
        <v>418</v>
      </c>
      <c r="E97" s="6" t="s">
        <v>419</v>
      </c>
      <c r="F97" s="6" t="str">
        <f>+[10]Autodiagnóstico!$G$14</f>
        <v>Identificar variables que describen los diferentes aspectos que se quieren medir o evaluar</v>
      </c>
      <c r="G97" s="7">
        <v>80</v>
      </c>
      <c r="H97" s="8" t="s">
        <v>424</v>
      </c>
      <c r="I97" s="24">
        <v>86</v>
      </c>
      <c r="J97" s="8" t="s">
        <v>425</v>
      </c>
      <c r="K97" s="67">
        <v>44013</v>
      </c>
      <c r="L97" s="67">
        <v>44104</v>
      </c>
      <c r="M97" s="8" t="s">
        <v>255</v>
      </c>
      <c r="N97" s="8" t="s">
        <v>426</v>
      </c>
      <c r="O97" s="8" t="s">
        <v>427</v>
      </c>
    </row>
    <row r="98" spans="1:15" s="20" customFormat="1" ht="86.25" thickBot="1" x14ac:dyDescent="0.3">
      <c r="A98" s="5" t="s">
        <v>416</v>
      </c>
      <c r="B98" s="26" t="s">
        <v>417</v>
      </c>
      <c r="C98" s="26"/>
      <c r="D98" s="6" t="s">
        <v>418</v>
      </c>
      <c r="E98" s="6" t="s">
        <v>428</v>
      </c>
      <c r="F98" s="6" t="str">
        <f>+[10]Autodiagnóstico!$G$16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G98" s="7">
        <v>80</v>
      </c>
      <c r="H98" s="8" t="s">
        <v>429</v>
      </c>
      <c r="I98" s="24">
        <v>87</v>
      </c>
      <c r="J98" s="8" t="s">
        <v>430</v>
      </c>
      <c r="K98" s="67">
        <v>44105</v>
      </c>
      <c r="L98" s="67">
        <v>44195</v>
      </c>
      <c r="M98" s="8" t="s">
        <v>255</v>
      </c>
      <c r="N98" s="8" t="s">
        <v>431</v>
      </c>
      <c r="O98" s="8" t="s">
        <v>432</v>
      </c>
    </row>
    <row r="99" spans="1:15" s="20" customFormat="1" ht="30.75" thickBot="1" x14ac:dyDescent="0.3">
      <c r="A99" s="5" t="s">
        <v>433</v>
      </c>
      <c r="B99" s="26" t="s">
        <v>434</v>
      </c>
      <c r="C99" s="26"/>
      <c r="D99" s="6" t="s">
        <v>435</v>
      </c>
      <c r="E99" s="6" t="s">
        <v>436</v>
      </c>
      <c r="F99" s="6" t="str">
        <f>+[11]Autodiagnóstico!$G$19</f>
        <v xml:space="preserve">La entidad facilita al ciudadano información sobre el estado de su PQRS desde su recepción hasta su respuesta </v>
      </c>
      <c r="G99" s="14">
        <v>60</v>
      </c>
      <c r="H99" s="36" t="s">
        <v>437</v>
      </c>
      <c r="I99" s="38">
        <v>88</v>
      </c>
      <c r="J99" s="36" t="s">
        <v>438</v>
      </c>
      <c r="K99" s="39">
        <v>44075</v>
      </c>
      <c r="L99" s="39">
        <v>44104</v>
      </c>
      <c r="M99" s="36" t="s">
        <v>439</v>
      </c>
      <c r="N99" s="36" t="s">
        <v>440</v>
      </c>
      <c r="O99" s="31" t="s">
        <v>441</v>
      </c>
    </row>
    <row r="100" spans="1:15" s="20" customFormat="1" ht="30.75" thickBot="1" x14ac:dyDescent="0.3">
      <c r="A100" s="5" t="s">
        <v>433</v>
      </c>
      <c r="B100" s="26" t="s">
        <v>434</v>
      </c>
      <c r="C100" s="26"/>
      <c r="D100" s="6" t="s">
        <v>435</v>
      </c>
      <c r="E100" s="6" t="s">
        <v>442</v>
      </c>
      <c r="F100" s="6" t="str">
        <f>+[11]Autodiagnóstico!$G$78</f>
        <v>La entidad le asigna un número consecutivo o de radicado a cada una de las PQRS que le son enviadas</v>
      </c>
      <c r="G100" s="14">
        <v>50</v>
      </c>
      <c r="H100" s="36"/>
      <c r="I100" s="38"/>
      <c r="J100" s="36"/>
      <c r="K100" s="39"/>
      <c r="L100" s="39"/>
      <c r="M100" s="36"/>
      <c r="N100" s="36"/>
      <c r="O100" s="31"/>
    </row>
    <row r="101" spans="1:15" s="20" customFormat="1" ht="57.75" thickBot="1" x14ac:dyDescent="0.3">
      <c r="A101" s="26" t="s">
        <v>433</v>
      </c>
      <c r="B101" s="26" t="s">
        <v>434</v>
      </c>
      <c r="C101" s="26"/>
      <c r="D101" s="27" t="s">
        <v>435</v>
      </c>
      <c r="E101" s="27" t="s">
        <v>436</v>
      </c>
      <c r="F101" s="27" t="str">
        <f>+[11]Autodiagnóstico!$G$25</f>
        <v xml:space="preserve">La entidad conoce el número de solicitudes de información que ha contestado de manera negativa </v>
      </c>
      <c r="G101" s="35">
        <v>10</v>
      </c>
      <c r="H101" s="36" t="s">
        <v>443</v>
      </c>
      <c r="I101" s="24">
        <v>89</v>
      </c>
      <c r="J101" s="16" t="s">
        <v>444</v>
      </c>
      <c r="K101" s="25">
        <v>43997</v>
      </c>
      <c r="L101" s="25">
        <v>44042</v>
      </c>
      <c r="M101" s="16" t="s">
        <v>439</v>
      </c>
      <c r="N101" s="16" t="s">
        <v>445</v>
      </c>
      <c r="O101" s="8" t="s">
        <v>446</v>
      </c>
    </row>
    <row r="102" spans="1:15" s="20" customFormat="1" ht="57.75" thickBot="1" x14ac:dyDescent="0.3">
      <c r="A102" s="26"/>
      <c r="B102" s="26"/>
      <c r="C102" s="26"/>
      <c r="D102" s="27"/>
      <c r="E102" s="27"/>
      <c r="F102" s="27"/>
      <c r="G102" s="35"/>
      <c r="H102" s="36"/>
      <c r="I102" s="24">
        <v>90</v>
      </c>
      <c r="J102" s="16" t="s">
        <v>447</v>
      </c>
      <c r="K102" s="25">
        <v>44044</v>
      </c>
      <c r="L102" s="25">
        <v>44104</v>
      </c>
      <c r="M102" s="16" t="s">
        <v>439</v>
      </c>
      <c r="N102" s="16" t="s">
        <v>448</v>
      </c>
      <c r="O102" s="8" t="s">
        <v>449</v>
      </c>
    </row>
    <row r="103" spans="1:15" s="20" customFormat="1" ht="57.75" thickBot="1" x14ac:dyDescent="0.3">
      <c r="A103" s="26" t="s">
        <v>433</v>
      </c>
      <c r="B103" s="26" t="s">
        <v>434</v>
      </c>
      <c r="C103" s="26"/>
      <c r="D103" s="27" t="s">
        <v>435</v>
      </c>
      <c r="E103" s="27" t="s">
        <v>436</v>
      </c>
      <c r="F103" s="27" t="str">
        <f>+[11]Autodiagnóstico!$G$26</f>
        <v xml:space="preserve">La entidad conoce el número de solicitudes de información que ha contestado de manera negativa por inexistencia de la información solicitada </v>
      </c>
      <c r="G103" s="35">
        <v>10</v>
      </c>
      <c r="H103" s="36" t="s">
        <v>450</v>
      </c>
      <c r="I103" s="24">
        <v>91</v>
      </c>
      <c r="J103" s="16" t="s">
        <v>451</v>
      </c>
      <c r="K103" s="25">
        <v>43997</v>
      </c>
      <c r="L103" s="25">
        <v>44042</v>
      </c>
      <c r="M103" s="16" t="s">
        <v>439</v>
      </c>
      <c r="N103" s="16" t="s">
        <v>445</v>
      </c>
      <c r="O103" s="8" t="s">
        <v>446</v>
      </c>
    </row>
    <row r="104" spans="1:15" s="20" customFormat="1" ht="72" thickBot="1" x14ac:dyDescent="0.3">
      <c r="A104" s="26"/>
      <c r="B104" s="26"/>
      <c r="C104" s="26"/>
      <c r="D104" s="27"/>
      <c r="E104" s="27"/>
      <c r="F104" s="27"/>
      <c r="G104" s="35"/>
      <c r="H104" s="36"/>
      <c r="I104" s="24">
        <v>92</v>
      </c>
      <c r="J104" s="16" t="s">
        <v>452</v>
      </c>
      <c r="K104" s="25">
        <v>44044</v>
      </c>
      <c r="L104" s="25">
        <v>44104</v>
      </c>
      <c r="M104" s="16" t="s">
        <v>439</v>
      </c>
      <c r="N104" s="16" t="s">
        <v>448</v>
      </c>
      <c r="O104" s="8" t="s">
        <v>449</v>
      </c>
    </row>
    <row r="105" spans="1:15" s="20" customFormat="1" ht="121.5" customHeight="1" thickBot="1" x14ac:dyDescent="0.3">
      <c r="A105" s="5" t="s">
        <v>433</v>
      </c>
      <c r="B105" s="26" t="s">
        <v>434</v>
      </c>
      <c r="C105" s="26"/>
      <c r="D105" s="6" t="s">
        <v>435</v>
      </c>
      <c r="E105" s="6" t="s">
        <v>453</v>
      </c>
      <c r="F105" s="6" t="str">
        <f>+[11]Autodiagnóstico!$G$29</f>
        <v xml:space="preserve">La entidad caracteriza la población usuaria de sus bienes y servicios </v>
      </c>
      <c r="G105" s="7">
        <v>80</v>
      </c>
      <c r="H105" s="16" t="s">
        <v>454</v>
      </c>
      <c r="I105" s="24">
        <v>93</v>
      </c>
      <c r="J105" s="16" t="s">
        <v>455</v>
      </c>
      <c r="K105" s="25" t="s">
        <v>456</v>
      </c>
      <c r="L105" s="25" t="s">
        <v>457</v>
      </c>
      <c r="M105" s="16" t="s">
        <v>439</v>
      </c>
      <c r="N105" s="16" t="s">
        <v>458</v>
      </c>
      <c r="O105" s="8" t="s">
        <v>459</v>
      </c>
    </row>
    <row r="106" spans="1:15" s="20" customFormat="1" ht="57.75" thickBot="1" x14ac:dyDescent="0.3">
      <c r="A106" s="5" t="s">
        <v>433</v>
      </c>
      <c r="B106" s="26" t="s">
        <v>434</v>
      </c>
      <c r="C106" s="26"/>
      <c r="D106" s="6" t="s">
        <v>435</v>
      </c>
      <c r="E106" s="6" t="s">
        <v>453</v>
      </c>
      <c r="F106" s="6" t="str">
        <f>+[11]Autodiagnóstico!$G$30</f>
        <v>Los niveles jerárquicos de la organización permiten fluidez en la comunicación (horizontal y vertical) y agilidad en la toma de decisiones</v>
      </c>
      <c r="G106" s="7">
        <v>80</v>
      </c>
      <c r="H106" s="16" t="s">
        <v>460</v>
      </c>
      <c r="I106" s="24">
        <v>94</v>
      </c>
      <c r="J106" s="16" t="s">
        <v>461</v>
      </c>
      <c r="K106" s="25">
        <v>44013</v>
      </c>
      <c r="L106" s="25">
        <v>44286</v>
      </c>
      <c r="M106" s="16" t="s">
        <v>439</v>
      </c>
      <c r="N106" s="16" t="s">
        <v>462</v>
      </c>
      <c r="O106" s="8" t="s">
        <v>463</v>
      </c>
    </row>
    <row r="107" spans="1:15" s="20" customFormat="1" ht="43.5" thickBot="1" x14ac:dyDescent="0.3">
      <c r="A107" s="5" t="s">
        <v>433</v>
      </c>
      <c r="B107" s="26" t="s">
        <v>434</v>
      </c>
      <c r="C107" s="26"/>
      <c r="D107" s="6" t="s">
        <v>435</v>
      </c>
      <c r="E107" s="6" t="s">
        <v>453</v>
      </c>
      <c r="F107" s="6" t="str">
        <f>+[11]Autodiagnóstico!$G$43</f>
        <v xml:space="preserve">Toda persona nueva en la entidad recibe una capacitación introductoria antes del inicio de sus actividades </v>
      </c>
      <c r="G107" s="7">
        <v>80</v>
      </c>
      <c r="H107" s="16" t="s">
        <v>464</v>
      </c>
      <c r="I107" s="24">
        <v>95</v>
      </c>
      <c r="J107" s="16" t="s">
        <v>465</v>
      </c>
      <c r="K107" s="25">
        <v>44013</v>
      </c>
      <c r="L107" s="25">
        <v>44134</v>
      </c>
      <c r="M107" s="16" t="s">
        <v>439</v>
      </c>
      <c r="N107" s="16" t="s">
        <v>466</v>
      </c>
      <c r="O107" s="8" t="s">
        <v>467</v>
      </c>
    </row>
    <row r="108" spans="1:15" s="20" customFormat="1" ht="43.5" thickBot="1" x14ac:dyDescent="0.3">
      <c r="A108" s="5" t="s">
        <v>433</v>
      </c>
      <c r="B108" s="26" t="s">
        <v>434</v>
      </c>
      <c r="C108" s="26"/>
      <c r="D108" s="6" t="s">
        <v>435</v>
      </c>
      <c r="E108" s="6" t="s">
        <v>453</v>
      </c>
      <c r="F108" s="6" t="str">
        <f>+[11]Autodiagnóstico!$G$44</f>
        <v xml:space="preserve">Hay una transferencia efectiva de conocimientos entre las personas que dejan sus cargos y las nuevas que llegan a desempeñarlos </v>
      </c>
      <c r="G108" s="11">
        <v>30</v>
      </c>
      <c r="H108" s="16" t="s">
        <v>468</v>
      </c>
      <c r="I108" s="24">
        <v>96</v>
      </c>
      <c r="J108" s="16" t="s">
        <v>469</v>
      </c>
      <c r="K108" s="25">
        <v>44013</v>
      </c>
      <c r="L108" s="25">
        <v>44134</v>
      </c>
      <c r="M108" s="16" t="s">
        <v>439</v>
      </c>
      <c r="N108" s="16" t="s">
        <v>466</v>
      </c>
      <c r="O108" s="8" t="s">
        <v>467</v>
      </c>
    </row>
    <row r="109" spans="1:15" s="20" customFormat="1" ht="57.75" thickBot="1" x14ac:dyDescent="0.3">
      <c r="A109" s="26" t="s">
        <v>433</v>
      </c>
      <c r="B109" s="26" t="s">
        <v>434</v>
      </c>
      <c r="C109" s="26"/>
      <c r="D109" s="27" t="s">
        <v>435</v>
      </c>
      <c r="E109" s="27" t="s">
        <v>442</v>
      </c>
      <c r="F109" s="27" t="str">
        <f>+[11]Autodiagnóstico!$G$75</f>
        <v xml:space="preserve">La entidad hace seguimiento a su gestión en el tema de transparencia y acceso a la información pública a través de indicadores que son medidos periódicamente </v>
      </c>
      <c r="G109" s="33">
        <v>70</v>
      </c>
      <c r="H109" s="36" t="s">
        <v>470</v>
      </c>
      <c r="I109" s="24">
        <v>97</v>
      </c>
      <c r="J109" s="16" t="s">
        <v>471</v>
      </c>
      <c r="K109" s="25">
        <v>44013</v>
      </c>
      <c r="L109" s="25">
        <v>44043</v>
      </c>
      <c r="M109" s="16" t="s">
        <v>439</v>
      </c>
      <c r="N109" s="16" t="s">
        <v>472</v>
      </c>
      <c r="O109" s="8" t="s">
        <v>473</v>
      </c>
    </row>
    <row r="110" spans="1:15" s="20" customFormat="1" ht="29.25" thickBot="1" x14ac:dyDescent="0.3">
      <c r="A110" s="26"/>
      <c r="B110" s="26"/>
      <c r="C110" s="26"/>
      <c r="D110" s="27"/>
      <c r="E110" s="27"/>
      <c r="F110" s="27"/>
      <c r="G110" s="33"/>
      <c r="H110" s="36"/>
      <c r="I110" s="24">
        <v>98</v>
      </c>
      <c r="J110" s="16" t="s">
        <v>474</v>
      </c>
      <c r="K110" s="25">
        <v>44044</v>
      </c>
      <c r="L110" s="25">
        <v>44286</v>
      </c>
      <c r="M110" s="16" t="s">
        <v>439</v>
      </c>
      <c r="N110" s="16" t="s">
        <v>475</v>
      </c>
      <c r="O110" s="8" t="s">
        <v>476</v>
      </c>
    </row>
    <row r="111" spans="1:15" s="20" customFormat="1" ht="72" thickBot="1" x14ac:dyDescent="0.3">
      <c r="A111" s="26" t="s">
        <v>433</v>
      </c>
      <c r="B111" s="26" t="s">
        <v>434</v>
      </c>
      <c r="C111" s="26"/>
      <c r="D111" s="27" t="s">
        <v>435</v>
      </c>
      <c r="E111" s="27" t="s">
        <v>442</v>
      </c>
      <c r="F111" s="27" t="str">
        <f>+[11]Autodiagnóstico!$G$77</f>
        <v>La entidad cuenta con una encuesta de satisfacción del ciudadano sobre Transparencia y acceso a la información en su sitio Web oficial</v>
      </c>
      <c r="G111" s="35">
        <v>20</v>
      </c>
      <c r="H111" s="36" t="s">
        <v>477</v>
      </c>
      <c r="I111" s="24">
        <v>99</v>
      </c>
      <c r="J111" s="16" t="s">
        <v>478</v>
      </c>
      <c r="K111" s="25">
        <v>44044</v>
      </c>
      <c r="L111" s="25">
        <v>44073</v>
      </c>
      <c r="M111" s="16" t="s">
        <v>439</v>
      </c>
      <c r="N111" s="16" t="s">
        <v>479</v>
      </c>
      <c r="O111" s="8" t="s">
        <v>480</v>
      </c>
    </row>
    <row r="112" spans="1:15" s="20" customFormat="1" ht="43.5" thickBot="1" x14ac:dyDescent="0.3">
      <c r="A112" s="26"/>
      <c r="B112" s="26"/>
      <c r="C112" s="26"/>
      <c r="D112" s="27"/>
      <c r="E112" s="27"/>
      <c r="F112" s="27"/>
      <c r="G112" s="35"/>
      <c r="H112" s="36"/>
      <c r="I112" s="24">
        <v>100</v>
      </c>
      <c r="J112" s="16" t="s">
        <v>481</v>
      </c>
      <c r="K112" s="25">
        <v>44075</v>
      </c>
      <c r="L112" s="25">
        <v>44104</v>
      </c>
      <c r="M112" s="16" t="s">
        <v>439</v>
      </c>
      <c r="N112" s="16" t="s">
        <v>475</v>
      </c>
      <c r="O112" s="8" t="s">
        <v>482</v>
      </c>
    </row>
    <row r="113" spans="1:15" s="20" customFormat="1" ht="29.25" thickBot="1" x14ac:dyDescent="0.3">
      <c r="A113" s="26"/>
      <c r="B113" s="26"/>
      <c r="C113" s="26"/>
      <c r="D113" s="27"/>
      <c r="E113" s="27"/>
      <c r="F113" s="27"/>
      <c r="G113" s="35"/>
      <c r="H113" s="36"/>
      <c r="I113" s="24">
        <v>101</v>
      </c>
      <c r="J113" s="16" t="s">
        <v>483</v>
      </c>
      <c r="K113" s="25">
        <v>44105</v>
      </c>
      <c r="L113" s="25">
        <v>44286</v>
      </c>
      <c r="M113" s="16" t="s">
        <v>439</v>
      </c>
      <c r="N113" s="16" t="s">
        <v>475</v>
      </c>
      <c r="O113" s="8" t="s">
        <v>484</v>
      </c>
    </row>
    <row r="114" spans="1:15" s="20" customFormat="1" ht="57.75" thickBot="1" x14ac:dyDescent="0.3">
      <c r="A114" s="5" t="s">
        <v>433</v>
      </c>
      <c r="B114" s="26" t="s">
        <v>434</v>
      </c>
      <c r="C114" s="26"/>
      <c r="D114" s="6" t="s">
        <v>435</v>
      </c>
      <c r="E114" s="6" t="s">
        <v>485</v>
      </c>
      <c r="F114" s="6" t="str">
        <f>+[11]Autodiagnóstico!$G$84</f>
        <v xml:space="preserve">El conocimiento de los servidores de la organización adquirido a través de su experiencia es identificado, analizado, clasificado, documentado y difundido  </v>
      </c>
      <c r="G114" s="13">
        <v>20</v>
      </c>
      <c r="H114" s="6" t="s">
        <v>486</v>
      </c>
      <c r="I114" s="24">
        <v>102</v>
      </c>
      <c r="J114" s="6" t="s">
        <v>487</v>
      </c>
      <c r="K114" s="25">
        <v>44044</v>
      </c>
      <c r="L114" s="25">
        <v>44165</v>
      </c>
      <c r="M114" s="6" t="s">
        <v>439</v>
      </c>
      <c r="N114" s="16" t="s">
        <v>488</v>
      </c>
      <c r="O114" s="6" t="s">
        <v>191</v>
      </c>
    </row>
    <row r="115" spans="1:15" s="20" customFormat="1" ht="72" thickBot="1" x14ac:dyDescent="0.3">
      <c r="A115" s="26" t="s">
        <v>433</v>
      </c>
      <c r="B115" s="26" t="s">
        <v>434</v>
      </c>
      <c r="C115" s="26"/>
      <c r="D115" s="27" t="s">
        <v>435</v>
      </c>
      <c r="E115" s="27" t="s">
        <v>485</v>
      </c>
      <c r="F115" s="27" t="str">
        <f>+[11]Autodiagnóstico!$G$85</f>
        <v xml:space="preserve">La información necesaria para la operación de la entidad está organizada y sistematizada </v>
      </c>
      <c r="G115" s="33">
        <v>70</v>
      </c>
      <c r="H115" s="36" t="s">
        <v>489</v>
      </c>
      <c r="I115" s="24">
        <v>103</v>
      </c>
      <c r="J115" s="6" t="s">
        <v>490</v>
      </c>
      <c r="K115" s="25">
        <v>44044</v>
      </c>
      <c r="L115" s="25">
        <v>44134</v>
      </c>
      <c r="M115" s="16" t="s">
        <v>439</v>
      </c>
      <c r="N115" s="16" t="s">
        <v>491</v>
      </c>
      <c r="O115" s="8" t="s">
        <v>492</v>
      </c>
    </row>
    <row r="116" spans="1:15" s="20" customFormat="1" ht="72" thickBot="1" x14ac:dyDescent="0.3">
      <c r="A116" s="26"/>
      <c r="B116" s="26"/>
      <c r="C116" s="26"/>
      <c r="D116" s="27"/>
      <c r="E116" s="27"/>
      <c r="F116" s="27"/>
      <c r="G116" s="33"/>
      <c r="H116" s="36"/>
      <c r="I116" s="24">
        <v>104</v>
      </c>
      <c r="J116" s="16" t="s">
        <v>493</v>
      </c>
      <c r="K116" s="25">
        <v>44136</v>
      </c>
      <c r="L116" s="25">
        <v>44195</v>
      </c>
      <c r="M116" s="16" t="s">
        <v>439</v>
      </c>
      <c r="N116" s="16" t="s">
        <v>494</v>
      </c>
      <c r="O116" s="8" t="s">
        <v>495</v>
      </c>
    </row>
    <row r="117" spans="1:15" s="20" customFormat="1" ht="43.5" thickBot="1" x14ac:dyDescent="0.3">
      <c r="A117" s="5" t="s">
        <v>433</v>
      </c>
      <c r="B117" s="26" t="s">
        <v>434</v>
      </c>
      <c r="C117" s="26"/>
      <c r="D117" s="6" t="s">
        <v>435</v>
      </c>
      <c r="E117" s="6" t="s">
        <v>496</v>
      </c>
      <c r="F117" s="6" t="str">
        <f>+[11]Autodiagnóstico!$G$99</f>
        <v>La Entidad cuenta con recursos en su página web para permitir el acceso a la información a la población con discapacidad (ej. videos con lenguaje de señas o con subtítulos)</v>
      </c>
      <c r="G117" s="7">
        <v>80</v>
      </c>
      <c r="H117" s="8" t="s">
        <v>497</v>
      </c>
      <c r="I117" s="24">
        <v>105</v>
      </c>
      <c r="J117" s="8" t="s">
        <v>498</v>
      </c>
      <c r="K117" s="25">
        <v>44013</v>
      </c>
      <c r="L117" s="25">
        <v>44286</v>
      </c>
      <c r="M117" s="16" t="s">
        <v>439</v>
      </c>
      <c r="N117" s="8" t="s">
        <v>499</v>
      </c>
      <c r="O117" s="8" t="s">
        <v>500</v>
      </c>
    </row>
    <row r="118" spans="1:15" s="20" customFormat="1" ht="57.75" thickBot="1" x14ac:dyDescent="0.3">
      <c r="A118" s="5" t="s">
        <v>433</v>
      </c>
      <c r="B118" s="26" t="s">
        <v>434</v>
      </c>
      <c r="C118" s="26"/>
      <c r="D118" s="6" t="s">
        <v>435</v>
      </c>
      <c r="E118" s="6" t="s">
        <v>501</v>
      </c>
      <c r="F118" s="6" t="str">
        <f>+[11]Autodiagnóstico!$G$104</f>
        <v>Los funcionarios conocen la existencia de la Secretaría de Transparencia</v>
      </c>
      <c r="G118" s="7">
        <v>80</v>
      </c>
      <c r="H118" s="16" t="s">
        <v>502</v>
      </c>
      <c r="I118" s="24">
        <v>106</v>
      </c>
      <c r="J118" s="16" t="s">
        <v>503</v>
      </c>
      <c r="K118" s="25">
        <v>44075</v>
      </c>
      <c r="L118" s="25">
        <v>44165</v>
      </c>
      <c r="M118" s="16" t="s">
        <v>504</v>
      </c>
      <c r="N118" s="16" t="s">
        <v>505</v>
      </c>
      <c r="O118" s="16" t="s">
        <v>506</v>
      </c>
    </row>
    <row r="119" spans="1:15" s="20" customFormat="1" ht="57.75" thickBot="1" x14ac:dyDescent="0.3">
      <c r="A119" s="5" t="s">
        <v>433</v>
      </c>
      <c r="B119" s="26" t="s">
        <v>434</v>
      </c>
      <c r="C119" s="26"/>
      <c r="D119" s="6" t="s">
        <v>141</v>
      </c>
      <c r="E119" s="6" t="s">
        <v>507</v>
      </c>
      <c r="F119" s="8" t="s">
        <v>508</v>
      </c>
      <c r="G119" s="15"/>
      <c r="H119" s="16" t="s">
        <v>509</v>
      </c>
      <c r="I119" s="24">
        <v>107</v>
      </c>
      <c r="J119" s="16" t="s">
        <v>510</v>
      </c>
      <c r="K119" s="25">
        <v>44013</v>
      </c>
      <c r="L119" s="25">
        <v>44073</v>
      </c>
      <c r="M119" s="16" t="s">
        <v>504</v>
      </c>
      <c r="N119" s="16" t="s">
        <v>511</v>
      </c>
      <c r="O119" s="16" t="s">
        <v>512</v>
      </c>
    </row>
    <row r="120" spans="1:15" s="20" customFormat="1" ht="57.75" thickBot="1" x14ac:dyDescent="0.3">
      <c r="A120" s="26" t="s">
        <v>433</v>
      </c>
      <c r="B120" s="26" t="s">
        <v>513</v>
      </c>
      <c r="C120" s="26"/>
      <c r="D120" s="34" t="s">
        <v>514</v>
      </c>
      <c r="E120" s="27" t="s">
        <v>515</v>
      </c>
      <c r="F120" s="27" t="str">
        <f>+[12]Autodiagnóstico!$I$14</f>
        <v>Elaboración, aprobación , implementación y publicación del Programa de Gestión Documental - PGD,</v>
      </c>
      <c r="G120" s="30">
        <v>90</v>
      </c>
      <c r="H120" s="29" t="s">
        <v>516</v>
      </c>
      <c r="I120" s="24">
        <v>108</v>
      </c>
      <c r="J120" s="21" t="s">
        <v>517</v>
      </c>
      <c r="K120" s="70">
        <v>43997</v>
      </c>
      <c r="L120" s="70">
        <v>44165</v>
      </c>
      <c r="M120" s="21" t="s">
        <v>518</v>
      </c>
      <c r="N120" s="21" t="s">
        <v>518</v>
      </c>
      <c r="O120" s="21" t="s">
        <v>519</v>
      </c>
    </row>
    <row r="121" spans="1:15" s="20" customFormat="1" ht="43.5" thickBot="1" x14ac:dyDescent="0.3">
      <c r="A121" s="26"/>
      <c r="B121" s="26"/>
      <c r="C121" s="26"/>
      <c r="D121" s="34"/>
      <c r="E121" s="27"/>
      <c r="F121" s="27"/>
      <c r="G121" s="30"/>
      <c r="H121" s="29"/>
      <c r="I121" s="24">
        <v>109</v>
      </c>
      <c r="J121" s="21" t="s">
        <v>520</v>
      </c>
      <c r="K121" s="70">
        <v>44166</v>
      </c>
      <c r="L121" s="70">
        <v>44227</v>
      </c>
      <c r="M121" s="21" t="s">
        <v>518</v>
      </c>
      <c r="N121" s="21" t="s">
        <v>190</v>
      </c>
      <c r="O121" s="21" t="s">
        <v>521</v>
      </c>
    </row>
    <row r="122" spans="1:15" s="20" customFormat="1" ht="43.5" thickBot="1" x14ac:dyDescent="0.3">
      <c r="A122" s="26"/>
      <c r="B122" s="26"/>
      <c r="C122" s="26"/>
      <c r="D122" s="34"/>
      <c r="E122" s="27"/>
      <c r="F122" s="27"/>
      <c r="G122" s="30"/>
      <c r="H122" s="29"/>
      <c r="I122" s="24">
        <v>110</v>
      </c>
      <c r="J122" s="21" t="s">
        <v>522</v>
      </c>
      <c r="K122" s="70">
        <v>44228</v>
      </c>
      <c r="L122" s="70">
        <v>44255</v>
      </c>
      <c r="M122" s="21" t="s">
        <v>518</v>
      </c>
      <c r="N122" s="21" t="s">
        <v>523</v>
      </c>
      <c r="O122" s="21" t="s">
        <v>524</v>
      </c>
    </row>
    <row r="123" spans="1:15" s="20" customFormat="1" ht="43.5" thickBot="1" x14ac:dyDescent="0.3">
      <c r="A123" s="26"/>
      <c r="B123" s="26"/>
      <c r="C123" s="26"/>
      <c r="D123" s="34"/>
      <c r="E123" s="27"/>
      <c r="F123" s="27"/>
      <c r="G123" s="30"/>
      <c r="H123" s="29"/>
      <c r="I123" s="24">
        <v>111</v>
      </c>
      <c r="J123" s="21" t="s">
        <v>525</v>
      </c>
      <c r="K123" s="70">
        <v>44256</v>
      </c>
      <c r="L123" s="70">
        <v>44286</v>
      </c>
      <c r="M123" s="21" t="s">
        <v>518</v>
      </c>
      <c r="N123" s="21" t="s">
        <v>526</v>
      </c>
      <c r="O123" s="21" t="s">
        <v>527</v>
      </c>
    </row>
    <row r="124" spans="1:15" s="20" customFormat="1" ht="43.5" thickBot="1" x14ac:dyDescent="0.3">
      <c r="A124" s="5" t="s">
        <v>433</v>
      </c>
      <c r="B124" s="26" t="s">
        <v>513</v>
      </c>
      <c r="C124" s="26"/>
      <c r="D124" s="17" t="s">
        <v>514</v>
      </c>
      <c r="E124" s="6" t="s">
        <v>515</v>
      </c>
      <c r="F124" s="6" t="str">
        <f>+[12]Autodiagnóstico!$I$15</f>
        <v>Elaboración, aprobación,  tramitación de convalidación, implementación y publicación de la Tabla de Retención Documental - TRD.</v>
      </c>
      <c r="G124" s="10">
        <v>90</v>
      </c>
      <c r="H124" s="21" t="s">
        <v>528</v>
      </c>
      <c r="I124" s="24">
        <v>112</v>
      </c>
      <c r="J124" s="21" t="s">
        <v>529</v>
      </c>
      <c r="K124" s="70">
        <v>43997</v>
      </c>
      <c r="L124" s="70">
        <v>44042</v>
      </c>
      <c r="M124" s="21" t="s">
        <v>712</v>
      </c>
      <c r="N124" s="21" t="s">
        <v>712</v>
      </c>
      <c r="O124" s="21" t="s">
        <v>530</v>
      </c>
    </row>
    <row r="125" spans="1:15" s="20" customFormat="1" ht="72" thickBot="1" x14ac:dyDescent="0.3">
      <c r="A125" s="5" t="s">
        <v>433</v>
      </c>
      <c r="B125" s="26" t="s">
        <v>513</v>
      </c>
      <c r="C125" s="26"/>
      <c r="D125" s="17" t="s">
        <v>514</v>
      </c>
      <c r="E125" s="6" t="s">
        <v>531</v>
      </c>
      <c r="F125" s="6" t="str">
        <f>+[12]Autodiagnóstico!$I$24</f>
        <v>Inventario de documentos de Derechos Humanos o Derecho Internacional Humanitario no susceptible de eliminación</v>
      </c>
      <c r="G125" s="11">
        <v>30</v>
      </c>
      <c r="H125" s="21" t="s">
        <v>532</v>
      </c>
      <c r="I125" s="24">
        <v>113</v>
      </c>
      <c r="J125" s="21" t="s">
        <v>533</v>
      </c>
      <c r="K125" s="70">
        <v>43997</v>
      </c>
      <c r="L125" s="70">
        <v>44042</v>
      </c>
      <c r="M125" s="21" t="s">
        <v>712</v>
      </c>
      <c r="N125" s="21" t="s">
        <v>712</v>
      </c>
      <c r="O125" s="21" t="s">
        <v>534</v>
      </c>
    </row>
    <row r="126" spans="1:15" s="20" customFormat="1" ht="43.5" thickBot="1" x14ac:dyDescent="0.3">
      <c r="A126" s="26" t="s">
        <v>433</v>
      </c>
      <c r="B126" s="26" t="s">
        <v>513</v>
      </c>
      <c r="C126" s="26"/>
      <c r="D126" s="34" t="s">
        <v>514</v>
      </c>
      <c r="E126" s="27" t="s">
        <v>531</v>
      </c>
      <c r="F126" s="27" t="str">
        <f>+[12]Autodiagnóstico!$I$26</f>
        <v>Elaboración, aprobación, implementación y publicación del documento Sistema Integrado de Conservación - SIC</v>
      </c>
      <c r="G126" s="33">
        <v>80</v>
      </c>
      <c r="H126" s="29" t="s">
        <v>535</v>
      </c>
      <c r="I126" s="24">
        <v>114</v>
      </c>
      <c r="J126" s="21" t="s">
        <v>536</v>
      </c>
      <c r="K126" s="70">
        <v>43997</v>
      </c>
      <c r="L126" s="70">
        <v>44134</v>
      </c>
      <c r="M126" s="21" t="s">
        <v>518</v>
      </c>
      <c r="N126" s="21" t="s">
        <v>518</v>
      </c>
      <c r="O126" s="21" t="s">
        <v>537</v>
      </c>
    </row>
    <row r="127" spans="1:15" s="20" customFormat="1" ht="43.5" thickBot="1" x14ac:dyDescent="0.3">
      <c r="A127" s="26"/>
      <c r="B127" s="26"/>
      <c r="C127" s="26"/>
      <c r="D127" s="34"/>
      <c r="E127" s="27"/>
      <c r="F127" s="27"/>
      <c r="G127" s="33"/>
      <c r="H127" s="29"/>
      <c r="I127" s="24">
        <v>115</v>
      </c>
      <c r="J127" s="21" t="s">
        <v>538</v>
      </c>
      <c r="K127" s="70">
        <v>44136</v>
      </c>
      <c r="L127" s="70">
        <v>44195</v>
      </c>
      <c r="M127" s="21" t="s">
        <v>518</v>
      </c>
      <c r="N127" s="21" t="s">
        <v>190</v>
      </c>
      <c r="O127" s="21" t="s">
        <v>539</v>
      </c>
    </row>
    <row r="128" spans="1:15" s="20" customFormat="1" ht="43.5" thickBot="1" x14ac:dyDescent="0.3">
      <c r="A128" s="26"/>
      <c r="B128" s="26"/>
      <c r="C128" s="26"/>
      <c r="D128" s="34"/>
      <c r="E128" s="27"/>
      <c r="F128" s="27"/>
      <c r="G128" s="33"/>
      <c r="H128" s="29"/>
      <c r="I128" s="24">
        <v>116</v>
      </c>
      <c r="J128" s="21" t="s">
        <v>540</v>
      </c>
      <c r="K128" s="70">
        <v>44197</v>
      </c>
      <c r="L128" s="70">
        <v>44227</v>
      </c>
      <c r="M128" s="21" t="s">
        <v>518</v>
      </c>
      <c r="N128" s="21" t="s">
        <v>523</v>
      </c>
      <c r="O128" s="21" t="s">
        <v>524</v>
      </c>
    </row>
    <row r="129" spans="1:15" s="20" customFormat="1" ht="43.5" thickBot="1" x14ac:dyDescent="0.3">
      <c r="A129" s="26"/>
      <c r="B129" s="26"/>
      <c r="C129" s="26"/>
      <c r="D129" s="34"/>
      <c r="E129" s="27"/>
      <c r="F129" s="27"/>
      <c r="G129" s="33"/>
      <c r="H129" s="29"/>
      <c r="I129" s="24">
        <v>117</v>
      </c>
      <c r="J129" s="21" t="s">
        <v>541</v>
      </c>
      <c r="K129" s="70">
        <v>44228</v>
      </c>
      <c r="L129" s="70">
        <v>44255</v>
      </c>
      <c r="M129" s="21" t="s">
        <v>518</v>
      </c>
      <c r="N129" s="21" t="s">
        <v>526</v>
      </c>
      <c r="O129" s="21" t="s">
        <v>527</v>
      </c>
    </row>
    <row r="130" spans="1:15" s="20" customFormat="1" ht="43.5" thickBot="1" x14ac:dyDescent="0.3">
      <c r="A130" s="26" t="s">
        <v>433</v>
      </c>
      <c r="B130" s="26" t="s">
        <v>513</v>
      </c>
      <c r="C130" s="26"/>
      <c r="D130" s="34" t="s">
        <v>514</v>
      </c>
      <c r="E130" s="27" t="s">
        <v>542</v>
      </c>
      <c r="F130" s="27" t="str">
        <f>+[12]Autodiagnóstico!$I$30</f>
        <v>Parametrización de Tablas de control de acceso</v>
      </c>
      <c r="G130" s="30">
        <v>90</v>
      </c>
      <c r="H130" s="29" t="s">
        <v>543</v>
      </c>
      <c r="I130" s="24">
        <v>118</v>
      </c>
      <c r="J130" s="21" t="s">
        <v>544</v>
      </c>
      <c r="K130" s="70">
        <v>43997</v>
      </c>
      <c r="L130" s="70">
        <v>44134</v>
      </c>
      <c r="M130" s="21" t="s">
        <v>518</v>
      </c>
      <c r="N130" s="21" t="s">
        <v>518</v>
      </c>
      <c r="O130" s="21" t="s">
        <v>545</v>
      </c>
    </row>
    <row r="131" spans="1:15" s="20" customFormat="1" ht="43.5" thickBot="1" x14ac:dyDescent="0.3">
      <c r="A131" s="26"/>
      <c r="B131" s="26"/>
      <c r="C131" s="26"/>
      <c r="D131" s="34"/>
      <c r="E131" s="27"/>
      <c r="F131" s="27"/>
      <c r="G131" s="30"/>
      <c r="H131" s="29"/>
      <c r="I131" s="24">
        <v>119</v>
      </c>
      <c r="J131" s="21" t="s">
        <v>546</v>
      </c>
      <c r="K131" s="70">
        <v>44136</v>
      </c>
      <c r="L131" s="70">
        <v>44195</v>
      </c>
      <c r="M131" s="21" t="s">
        <v>518</v>
      </c>
      <c r="N131" s="21" t="s">
        <v>190</v>
      </c>
      <c r="O131" s="21" t="s">
        <v>547</v>
      </c>
    </row>
    <row r="132" spans="1:15" s="20" customFormat="1" ht="43.5" thickBot="1" x14ac:dyDescent="0.3">
      <c r="A132" s="26"/>
      <c r="B132" s="26"/>
      <c r="C132" s="26"/>
      <c r="D132" s="34"/>
      <c r="E132" s="27"/>
      <c r="F132" s="27"/>
      <c r="G132" s="30"/>
      <c r="H132" s="29"/>
      <c r="I132" s="24">
        <v>120</v>
      </c>
      <c r="J132" s="21" t="s">
        <v>548</v>
      </c>
      <c r="K132" s="70">
        <v>44197</v>
      </c>
      <c r="L132" s="70">
        <v>44227</v>
      </c>
      <c r="M132" s="21" t="s">
        <v>518</v>
      </c>
      <c r="N132" s="21" t="s">
        <v>523</v>
      </c>
      <c r="O132" s="21" t="s">
        <v>524</v>
      </c>
    </row>
    <row r="133" spans="1:15" s="20" customFormat="1" ht="43.5" thickBot="1" x14ac:dyDescent="0.3">
      <c r="A133" s="26"/>
      <c r="B133" s="26"/>
      <c r="C133" s="26"/>
      <c r="D133" s="34"/>
      <c r="E133" s="27"/>
      <c r="F133" s="27"/>
      <c r="G133" s="30"/>
      <c r="H133" s="29"/>
      <c r="I133" s="24">
        <v>121</v>
      </c>
      <c r="J133" s="21" t="s">
        <v>549</v>
      </c>
      <c r="K133" s="70">
        <v>44228</v>
      </c>
      <c r="L133" s="70">
        <v>44255</v>
      </c>
      <c r="M133" s="21" t="s">
        <v>518</v>
      </c>
      <c r="N133" s="21" t="s">
        <v>526</v>
      </c>
      <c r="O133" s="21" t="s">
        <v>527</v>
      </c>
    </row>
    <row r="134" spans="1:15" s="20" customFormat="1" ht="72" thickBot="1" x14ac:dyDescent="0.3">
      <c r="A134" s="5" t="s">
        <v>550</v>
      </c>
      <c r="B134" s="26" t="s">
        <v>551</v>
      </c>
      <c r="C134" s="26"/>
      <c r="D134" s="6" t="s">
        <v>23</v>
      </c>
      <c r="E134" s="6" t="s">
        <v>552</v>
      </c>
      <c r="F134" s="6" t="s">
        <v>553</v>
      </c>
      <c r="G134" s="10">
        <v>85</v>
      </c>
      <c r="H134" s="8" t="s">
        <v>554</v>
      </c>
      <c r="I134" s="24">
        <v>122</v>
      </c>
      <c r="J134" s="8" t="s">
        <v>555</v>
      </c>
      <c r="K134" s="67">
        <v>44013</v>
      </c>
      <c r="L134" s="67">
        <v>44104</v>
      </c>
      <c r="M134" s="8" t="s">
        <v>556</v>
      </c>
      <c r="N134" s="8" t="s">
        <v>557</v>
      </c>
      <c r="O134" s="8" t="s">
        <v>558</v>
      </c>
    </row>
    <row r="135" spans="1:15" s="20" customFormat="1" ht="72" thickBot="1" x14ac:dyDescent="0.3">
      <c r="A135" s="26" t="s">
        <v>550</v>
      </c>
      <c r="B135" s="26" t="s">
        <v>551</v>
      </c>
      <c r="C135" s="26"/>
      <c r="D135" s="27" t="s">
        <v>23</v>
      </c>
      <c r="E135" s="27" t="s">
        <v>552</v>
      </c>
      <c r="F135" s="27" t="s">
        <v>559</v>
      </c>
      <c r="G135" s="33">
        <v>80</v>
      </c>
      <c r="H135" s="31" t="s">
        <v>560</v>
      </c>
      <c r="I135" s="24">
        <v>123</v>
      </c>
      <c r="J135" s="8" t="s">
        <v>561</v>
      </c>
      <c r="K135" s="25">
        <v>44013</v>
      </c>
      <c r="L135" s="25">
        <v>44042</v>
      </c>
      <c r="M135" s="8" t="s">
        <v>556</v>
      </c>
      <c r="N135" s="8" t="s">
        <v>556</v>
      </c>
      <c r="O135" s="8" t="s">
        <v>562</v>
      </c>
    </row>
    <row r="136" spans="1:15" s="20" customFormat="1" ht="72" thickBot="1" x14ac:dyDescent="0.3">
      <c r="A136" s="26"/>
      <c r="B136" s="26"/>
      <c r="C136" s="26"/>
      <c r="D136" s="27"/>
      <c r="E136" s="27"/>
      <c r="F136" s="27"/>
      <c r="G136" s="33"/>
      <c r="H136" s="31"/>
      <c r="I136" s="24">
        <v>124</v>
      </c>
      <c r="J136" s="8" t="s">
        <v>563</v>
      </c>
      <c r="K136" s="25">
        <v>44044</v>
      </c>
      <c r="L136" s="25">
        <v>44134</v>
      </c>
      <c r="M136" s="8" t="s">
        <v>556</v>
      </c>
      <c r="N136" s="8" t="s">
        <v>557</v>
      </c>
      <c r="O136" s="8" t="s">
        <v>564</v>
      </c>
    </row>
    <row r="137" spans="1:15" s="20" customFormat="1" ht="72" thickBot="1" x14ac:dyDescent="0.3">
      <c r="A137" s="26" t="s">
        <v>550</v>
      </c>
      <c r="B137" s="26" t="s">
        <v>551</v>
      </c>
      <c r="C137" s="26"/>
      <c r="D137" s="27" t="s">
        <v>23</v>
      </c>
      <c r="E137" s="27" t="s">
        <v>552</v>
      </c>
      <c r="F137" s="27" t="s">
        <v>565</v>
      </c>
      <c r="G137" s="33">
        <v>80</v>
      </c>
      <c r="H137" s="27" t="s">
        <v>566</v>
      </c>
      <c r="I137" s="24">
        <v>125</v>
      </c>
      <c r="J137" s="6" t="s">
        <v>567</v>
      </c>
      <c r="K137" s="67">
        <v>44013</v>
      </c>
      <c r="L137" s="67">
        <v>44073</v>
      </c>
      <c r="M137" s="8" t="s">
        <v>556</v>
      </c>
      <c r="N137" s="8" t="s">
        <v>568</v>
      </c>
      <c r="O137" s="8" t="s">
        <v>569</v>
      </c>
    </row>
    <row r="138" spans="1:15" s="20" customFormat="1" ht="72" thickBot="1" x14ac:dyDescent="0.3">
      <c r="A138" s="26"/>
      <c r="B138" s="26"/>
      <c r="C138" s="26"/>
      <c r="D138" s="27"/>
      <c r="E138" s="27"/>
      <c r="F138" s="27"/>
      <c r="G138" s="33"/>
      <c r="H138" s="27"/>
      <c r="I138" s="24">
        <v>126</v>
      </c>
      <c r="J138" s="6" t="s">
        <v>570</v>
      </c>
      <c r="K138" s="67">
        <v>44075</v>
      </c>
      <c r="L138" s="67">
        <v>44104</v>
      </c>
      <c r="M138" s="8" t="s">
        <v>556</v>
      </c>
      <c r="N138" s="17" t="s">
        <v>571</v>
      </c>
      <c r="O138" s="8" t="s">
        <v>166</v>
      </c>
    </row>
    <row r="139" spans="1:15" s="20" customFormat="1" ht="72" thickBot="1" x14ac:dyDescent="0.3">
      <c r="A139" s="26" t="s">
        <v>550</v>
      </c>
      <c r="B139" s="26" t="s">
        <v>551</v>
      </c>
      <c r="C139" s="26"/>
      <c r="D139" s="27" t="s">
        <v>572</v>
      </c>
      <c r="E139" s="27" t="s">
        <v>573</v>
      </c>
      <c r="F139" s="27" t="s">
        <v>574</v>
      </c>
      <c r="G139" s="33">
        <v>80</v>
      </c>
      <c r="H139" s="31" t="s">
        <v>575</v>
      </c>
      <c r="I139" s="24">
        <v>127</v>
      </c>
      <c r="J139" s="6" t="s">
        <v>576</v>
      </c>
      <c r="K139" s="67">
        <v>44013</v>
      </c>
      <c r="L139" s="67">
        <v>44134</v>
      </c>
      <c r="M139" s="8" t="s">
        <v>556</v>
      </c>
      <c r="N139" s="8" t="s">
        <v>256</v>
      </c>
      <c r="O139" s="8" t="s">
        <v>577</v>
      </c>
    </row>
    <row r="140" spans="1:15" s="20" customFormat="1" ht="72" thickBot="1" x14ac:dyDescent="0.3">
      <c r="A140" s="26"/>
      <c r="B140" s="26"/>
      <c r="C140" s="26"/>
      <c r="D140" s="27"/>
      <c r="E140" s="27"/>
      <c r="F140" s="27"/>
      <c r="G140" s="33"/>
      <c r="H140" s="31"/>
      <c r="I140" s="24">
        <v>128</v>
      </c>
      <c r="J140" s="8" t="s">
        <v>578</v>
      </c>
      <c r="K140" s="67">
        <v>44136</v>
      </c>
      <c r="L140" s="67">
        <v>44195</v>
      </c>
      <c r="M140" s="8" t="s">
        <v>556</v>
      </c>
      <c r="N140" s="8" t="s">
        <v>579</v>
      </c>
      <c r="O140" s="8" t="s">
        <v>580</v>
      </c>
    </row>
    <row r="141" spans="1:15" s="20" customFormat="1" ht="72" thickBot="1" x14ac:dyDescent="0.3">
      <c r="A141" s="5" t="s">
        <v>550</v>
      </c>
      <c r="B141" s="26" t="s">
        <v>551</v>
      </c>
      <c r="C141" s="26"/>
      <c r="D141" s="6" t="s">
        <v>572</v>
      </c>
      <c r="E141" s="6" t="s">
        <v>573</v>
      </c>
      <c r="F141" s="6" t="s">
        <v>581</v>
      </c>
      <c r="G141" s="7">
        <v>80</v>
      </c>
      <c r="H141" s="8" t="s">
        <v>582</v>
      </c>
      <c r="I141" s="24">
        <v>129</v>
      </c>
      <c r="J141" s="8" t="s">
        <v>583</v>
      </c>
      <c r="K141" s="25">
        <v>43832</v>
      </c>
      <c r="L141" s="25">
        <v>44255</v>
      </c>
      <c r="M141" s="8" t="s">
        <v>556</v>
      </c>
      <c r="N141" s="8" t="s">
        <v>584</v>
      </c>
      <c r="O141" s="8" t="s">
        <v>585</v>
      </c>
    </row>
    <row r="142" spans="1:15" s="20" customFormat="1" ht="72" thickBot="1" x14ac:dyDescent="0.3">
      <c r="A142" s="26" t="s">
        <v>550</v>
      </c>
      <c r="B142" s="26" t="s">
        <v>551</v>
      </c>
      <c r="C142" s="26"/>
      <c r="D142" s="27" t="s">
        <v>572</v>
      </c>
      <c r="E142" s="27" t="s">
        <v>586</v>
      </c>
      <c r="F142" s="27" t="s">
        <v>587</v>
      </c>
      <c r="G142" s="33">
        <v>80</v>
      </c>
      <c r="H142" s="31" t="s">
        <v>588</v>
      </c>
      <c r="I142" s="24">
        <v>130</v>
      </c>
      <c r="J142" s="8" t="s">
        <v>589</v>
      </c>
      <c r="K142" s="67">
        <v>44013</v>
      </c>
      <c r="L142" s="67">
        <v>44042</v>
      </c>
      <c r="M142" s="8" t="s">
        <v>556</v>
      </c>
      <c r="N142" s="8" t="s">
        <v>590</v>
      </c>
      <c r="O142" s="8" t="s">
        <v>713</v>
      </c>
    </row>
    <row r="143" spans="1:15" s="20" customFormat="1" ht="72" thickBot="1" x14ac:dyDescent="0.3">
      <c r="A143" s="26"/>
      <c r="B143" s="26"/>
      <c r="C143" s="26"/>
      <c r="D143" s="27"/>
      <c r="E143" s="27"/>
      <c r="F143" s="27"/>
      <c r="G143" s="33"/>
      <c r="H143" s="31"/>
      <c r="I143" s="24">
        <v>131</v>
      </c>
      <c r="J143" s="8" t="s">
        <v>592</v>
      </c>
      <c r="K143" s="67">
        <v>44198</v>
      </c>
      <c r="L143" s="67">
        <v>44286</v>
      </c>
      <c r="M143" s="8" t="s">
        <v>556</v>
      </c>
      <c r="N143" s="8" t="s">
        <v>593</v>
      </c>
      <c r="O143" s="8" t="s">
        <v>594</v>
      </c>
    </row>
    <row r="144" spans="1:15" s="20" customFormat="1" ht="72" thickBot="1" x14ac:dyDescent="0.3">
      <c r="A144" s="26" t="s">
        <v>550</v>
      </c>
      <c r="B144" s="26" t="s">
        <v>551</v>
      </c>
      <c r="C144" s="26"/>
      <c r="D144" s="27" t="s">
        <v>595</v>
      </c>
      <c r="E144" s="27" t="s">
        <v>596</v>
      </c>
      <c r="F144" s="27" t="s">
        <v>597</v>
      </c>
      <c r="G144" s="33">
        <v>80</v>
      </c>
      <c r="H144" s="31" t="s">
        <v>598</v>
      </c>
      <c r="I144" s="24">
        <v>132</v>
      </c>
      <c r="J144" s="8" t="s">
        <v>599</v>
      </c>
      <c r="K144" s="67">
        <v>44044</v>
      </c>
      <c r="L144" s="67">
        <v>44058</v>
      </c>
      <c r="M144" s="8" t="s">
        <v>556</v>
      </c>
      <c r="N144" s="8" t="s">
        <v>584</v>
      </c>
      <c r="O144" s="8" t="s">
        <v>534</v>
      </c>
    </row>
    <row r="145" spans="1:15" s="20" customFormat="1" ht="72" thickBot="1" x14ac:dyDescent="0.3">
      <c r="A145" s="26"/>
      <c r="B145" s="26"/>
      <c r="C145" s="26"/>
      <c r="D145" s="27"/>
      <c r="E145" s="27"/>
      <c r="F145" s="27"/>
      <c r="G145" s="33"/>
      <c r="H145" s="31"/>
      <c r="I145" s="24">
        <v>133</v>
      </c>
      <c r="J145" s="8" t="s">
        <v>600</v>
      </c>
      <c r="K145" s="67">
        <v>44075</v>
      </c>
      <c r="L145" s="67">
        <v>44134</v>
      </c>
      <c r="M145" s="8" t="s">
        <v>556</v>
      </c>
      <c r="N145" s="8" t="s">
        <v>601</v>
      </c>
      <c r="O145" s="8" t="s">
        <v>602</v>
      </c>
    </row>
    <row r="146" spans="1:15" s="20" customFormat="1" ht="72" thickBot="1" x14ac:dyDescent="0.3">
      <c r="A146" s="26" t="s">
        <v>550</v>
      </c>
      <c r="B146" s="26" t="s">
        <v>551</v>
      </c>
      <c r="C146" s="26"/>
      <c r="D146" s="27" t="s">
        <v>595</v>
      </c>
      <c r="E146" s="27" t="s">
        <v>596</v>
      </c>
      <c r="F146" s="27" t="s">
        <v>603</v>
      </c>
      <c r="G146" s="33">
        <v>80</v>
      </c>
      <c r="H146" s="31" t="s">
        <v>604</v>
      </c>
      <c r="I146" s="24">
        <v>134</v>
      </c>
      <c r="J146" s="8" t="s">
        <v>605</v>
      </c>
      <c r="K146" s="67">
        <v>44075</v>
      </c>
      <c r="L146" s="67">
        <v>44134</v>
      </c>
      <c r="M146" s="8" t="s">
        <v>556</v>
      </c>
      <c r="N146" s="8" t="s">
        <v>556</v>
      </c>
      <c r="O146" s="8" t="s">
        <v>606</v>
      </c>
    </row>
    <row r="147" spans="1:15" s="20" customFormat="1" ht="72" thickBot="1" x14ac:dyDescent="0.3">
      <c r="A147" s="26"/>
      <c r="B147" s="26"/>
      <c r="C147" s="26"/>
      <c r="D147" s="27"/>
      <c r="E147" s="27"/>
      <c r="F147" s="27"/>
      <c r="G147" s="33"/>
      <c r="H147" s="31"/>
      <c r="I147" s="24">
        <v>135</v>
      </c>
      <c r="J147" s="8" t="s">
        <v>607</v>
      </c>
      <c r="K147" s="67">
        <v>44136</v>
      </c>
      <c r="L147" s="67">
        <v>44165</v>
      </c>
      <c r="M147" s="8" t="s">
        <v>556</v>
      </c>
      <c r="N147" s="8" t="s">
        <v>556</v>
      </c>
      <c r="O147" s="8" t="s">
        <v>608</v>
      </c>
    </row>
    <row r="148" spans="1:15" s="20" customFormat="1" ht="72" thickBot="1" x14ac:dyDescent="0.3">
      <c r="A148" s="5" t="s">
        <v>550</v>
      </c>
      <c r="B148" s="26" t="s">
        <v>551</v>
      </c>
      <c r="C148" s="26"/>
      <c r="D148" s="6" t="s">
        <v>595</v>
      </c>
      <c r="E148" s="6" t="s">
        <v>596</v>
      </c>
      <c r="F148" s="6" t="s">
        <v>609</v>
      </c>
      <c r="G148" s="7">
        <v>80</v>
      </c>
      <c r="H148" s="31" t="s">
        <v>610</v>
      </c>
      <c r="I148" s="24">
        <v>136</v>
      </c>
      <c r="J148" s="8" t="s">
        <v>611</v>
      </c>
      <c r="K148" s="67">
        <v>44044</v>
      </c>
      <c r="L148" s="67">
        <v>44135</v>
      </c>
      <c r="M148" s="8" t="s">
        <v>556</v>
      </c>
      <c r="N148" s="8" t="s">
        <v>556</v>
      </c>
      <c r="O148" s="17" t="s">
        <v>612</v>
      </c>
    </row>
    <row r="149" spans="1:15" s="20" customFormat="1" ht="72" thickBot="1" x14ac:dyDescent="0.3">
      <c r="A149" s="5" t="s">
        <v>550</v>
      </c>
      <c r="B149" s="26" t="s">
        <v>551</v>
      </c>
      <c r="C149" s="26"/>
      <c r="D149" s="6" t="s">
        <v>595</v>
      </c>
      <c r="E149" s="6" t="s">
        <v>596</v>
      </c>
      <c r="F149" s="6" t="s">
        <v>613</v>
      </c>
      <c r="G149" s="7">
        <v>70</v>
      </c>
      <c r="H149" s="31"/>
      <c r="I149" s="24">
        <v>137</v>
      </c>
      <c r="J149" s="8" t="s">
        <v>716</v>
      </c>
      <c r="K149" s="67">
        <v>44044</v>
      </c>
      <c r="L149" s="67">
        <v>44135</v>
      </c>
      <c r="M149" s="8" t="s">
        <v>556</v>
      </c>
      <c r="N149" s="8" t="s">
        <v>556</v>
      </c>
      <c r="O149" s="8" t="s">
        <v>614</v>
      </c>
    </row>
    <row r="150" spans="1:15" s="20" customFormat="1" ht="72" thickBot="1" x14ac:dyDescent="0.3">
      <c r="A150" s="5" t="s">
        <v>550</v>
      </c>
      <c r="B150" s="26" t="s">
        <v>551</v>
      </c>
      <c r="C150" s="26"/>
      <c r="D150" s="6" t="s">
        <v>595</v>
      </c>
      <c r="E150" s="6" t="s">
        <v>596</v>
      </c>
      <c r="F150" s="6" t="s">
        <v>615</v>
      </c>
      <c r="G150" s="7">
        <v>71</v>
      </c>
      <c r="H150" s="31"/>
      <c r="I150" s="24">
        <v>138</v>
      </c>
      <c r="J150" s="8" t="s">
        <v>616</v>
      </c>
      <c r="K150" s="25">
        <v>44136</v>
      </c>
      <c r="L150" s="25">
        <v>44165</v>
      </c>
      <c r="M150" s="8" t="s">
        <v>556</v>
      </c>
      <c r="N150" s="8" t="s">
        <v>556</v>
      </c>
      <c r="O150" s="8" t="s">
        <v>617</v>
      </c>
    </row>
    <row r="151" spans="1:15" s="20" customFormat="1" ht="72" thickBot="1" x14ac:dyDescent="0.3">
      <c r="A151" s="26" t="s">
        <v>550</v>
      </c>
      <c r="B151" s="26" t="s">
        <v>551</v>
      </c>
      <c r="C151" s="26"/>
      <c r="D151" s="27" t="s">
        <v>618</v>
      </c>
      <c r="E151" s="27" t="s">
        <v>619</v>
      </c>
      <c r="F151" s="27" t="s">
        <v>620</v>
      </c>
      <c r="G151" s="33">
        <v>75</v>
      </c>
      <c r="H151" s="31" t="s">
        <v>621</v>
      </c>
      <c r="I151" s="24">
        <v>139</v>
      </c>
      <c r="J151" s="8" t="s">
        <v>622</v>
      </c>
      <c r="K151" s="67">
        <v>44013</v>
      </c>
      <c r="L151" s="67">
        <v>44042</v>
      </c>
      <c r="M151" s="8" t="s">
        <v>556</v>
      </c>
      <c r="N151" s="8" t="s">
        <v>590</v>
      </c>
      <c r="O151" s="8" t="s">
        <v>591</v>
      </c>
    </row>
    <row r="152" spans="1:15" s="20" customFormat="1" ht="72" thickBot="1" x14ac:dyDescent="0.3">
      <c r="A152" s="26"/>
      <c r="B152" s="26"/>
      <c r="C152" s="26"/>
      <c r="D152" s="27"/>
      <c r="E152" s="27"/>
      <c r="F152" s="27"/>
      <c r="G152" s="33"/>
      <c r="H152" s="31"/>
      <c r="I152" s="24">
        <v>140</v>
      </c>
      <c r="J152" s="8" t="s">
        <v>623</v>
      </c>
      <c r="K152" s="67">
        <v>44044</v>
      </c>
      <c r="L152" s="67">
        <v>44286</v>
      </c>
      <c r="M152" s="8" t="s">
        <v>556</v>
      </c>
      <c r="N152" s="8" t="s">
        <v>593</v>
      </c>
      <c r="O152" s="8" t="s">
        <v>594</v>
      </c>
    </row>
    <row r="153" spans="1:15" s="20" customFormat="1" ht="64.5" customHeight="1" thickBot="1" x14ac:dyDescent="0.3">
      <c r="A153" s="5" t="s">
        <v>624</v>
      </c>
      <c r="B153" s="26" t="s">
        <v>625</v>
      </c>
      <c r="C153" s="26"/>
      <c r="D153" s="6" t="s">
        <v>626</v>
      </c>
      <c r="E153" s="8" t="s">
        <v>627</v>
      </c>
      <c r="F153" s="6" t="s">
        <v>628</v>
      </c>
      <c r="G153" s="10">
        <v>100</v>
      </c>
      <c r="H153" s="8" t="s">
        <v>629</v>
      </c>
      <c r="I153" s="24">
        <v>141</v>
      </c>
      <c r="J153" s="8" t="s">
        <v>630</v>
      </c>
      <c r="K153" s="19" t="s">
        <v>631</v>
      </c>
      <c r="L153" s="67">
        <v>44196</v>
      </c>
      <c r="M153" s="8" t="s">
        <v>632</v>
      </c>
      <c r="N153" s="8" t="s">
        <v>633</v>
      </c>
      <c r="O153" s="17" t="s">
        <v>634</v>
      </c>
    </row>
    <row r="154" spans="1:15" s="20" customFormat="1" ht="114.75" thickBot="1" x14ac:dyDescent="0.3">
      <c r="A154" s="5" t="s">
        <v>624</v>
      </c>
      <c r="B154" s="26" t="s">
        <v>625</v>
      </c>
      <c r="C154" s="26"/>
      <c r="D154" s="6" t="s">
        <v>626</v>
      </c>
      <c r="E154" s="6" t="s">
        <v>635</v>
      </c>
      <c r="F154" s="6" t="str">
        <f>+[13]Autodiagnóstico!$G$21</f>
        <v>Evaluar el cumplimiento de los estándares de conducta y la práctica de la integridad (valores) y principios del servicio público de sus equipos de trabajo</v>
      </c>
      <c r="G154" s="10">
        <v>90</v>
      </c>
      <c r="H154" s="8" t="s">
        <v>636</v>
      </c>
      <c r="I154" s="24">
        <v>142</v>
      </c>
      <c r="J154" s="8" t="s">
        <v>637</v>
      </c>
      <c r="K154" s="67">
        <v>44136</v>
      </c>
      <c r="L154" s="67">
        <v>44196</v>
      </c>
      <c r="M154" s="8" t="s">
        <v>632</v>
      </c>
      <c r="N154" s="8" t="s">
        <v>633</v>
      </c>
      <c r="O154" s="8" t="s">
        <v>638</v>
      </c>
    </row>
    <row r="155" spans="1:15" s="20" customFormat="1" ht="72" thickBot="1" x14ac:dyDescent="0.3">
      <c r="A155" s="5" t="s">
        <v>624</v>
      </c>
      <c r="B155" s="26" t="s">
        <v>625</v>
      </c>
      <c r="C155" s="26"/>
      <c r="D155" s="6" t="s">
        <v>626</v>
      </c>
      <c r="E155" s="6" t="s">
        <v>639</v>
      </c>
      <c r="F155" s="6" t="str">
        <f>+[13]Autodiagnóstico!$G$26</f>
        <v>Facilitar la implementación, monitorear la apropiación de dichos estándares por parte de los servidores públicos y alertar a los líderes de proceso, cuando sea el caso</v>
      </c>
      <c r="G155" s="10">
        <v>90</v>
      </c>
      <c r="H155" s="8" t="s">
        <v>640</v>
      </c>
      <c r="I155" s="24">
        <v>143</v>
      </c>
      <c r="J155" s="8" t="s">
        <v>641</v>
      </c>
      <c r="K155" s="67">
        <v>44075</v>
      </c>
      <c r="L155" s="67">
        <v>44196</v>
      </c>
      <c r="M155" s="8" t="s">
        <v>632</v>
      </c>
      <c r="N155" s="8" t="s">
        <v>633</v>
      </c>
      <c r="O155" s="8" t="s">
        <v>642</v>
      </c>
    </row>
    <row r="156" spans="1:15" s="20" customFormat="1" ht="72" thickBot="1" x14ac:dyDescent="0.3">
      <c r="A156" s="5" t="s">
        <v>624</v>
      </c>
      <c r="B156" s="26" t="s">
        <v>625</v>
      </c>
      <c r="C156" s="26"/>
      <c r="D156" s="6" t="s">
        <v>626</v>
      </c>
      <c r="E156" s="6" t="s">
        <v>639</v>
      </c>
      <c r="F156" s="6" t="str">
        <f>+[13]Autodiagnóstico!$G$27</f>
        <v>Apoyar a la alta dirección, los gerentes públicos y los líderes de proceso para un adecuado y efectivo ejercicio de la gestión de los riesgos que afectan el cumplimiento de los objetivos y metas organizacionales</v>
      </c>
      <c r="G156" s="10">
        <v>90</v>
      </c>
      <c r="H156" s="8" t="s">
        <v>643</v>
      </c>
      <c r="I156" s="24">
        <v>144</v>
      </c>
      <c r="J156" s="8" t="s">
        <v>644</v>
      </c>
      <c r="K156" s="67">
        <v>44013</v>
      </c>
      <c r="L156" s="67">
        <v>44196</v>
      </c>
      <c r="M156" s="8" t="s">
        <v>632</v>
      </c>
      <c r="N156" s="8" t="s">
        <v>633</v>
      </c>
      <c r="O156" s="8" t="s">
        <v>645</v>
      </c>
    </row>
    <row r="157" spans="1:15" s="20" customFormat="1" ht="72" thickBot="1" x14ac:dyDescent="0.3">
      <c r="A157" s="5" t="s">
        <v>624</v>
      </c>
      <c r="B157" s="26" t="s">
        <v>625</v>
      </c>
      <c r="C157" s="26"/>
      <c r="D157" s="6" t="s">
        <v>646</v>
      </c>
      <c r="E157" s="6" t="s">
        <v>639</v>
      </c>
      <c r="F157" s="6" t="str">
        <f>+[13]Autodiagnóstico!$G$50</f>
        <v>Informar sobre la incidencia de los riesgos en el logro de objetivos y evaluar si la valoración del riesgo es la apropiada</v>
      </c>
      <c r="G157" s="10">
        <v>85</v>
      </c>
      <c r="H157" s="8" t="s">
        <v>647</v>
      </c>
      <c r="I157" s="24">
        <v>145</v>
      </c>
      <c r="J157" s="8" t="s">
        <v>648</v>
      </c>
      <c r="K157" s="67">
        <v>43983</v>
      </c>
      <c r="L157" s="67">
        <v>44165</v>
      </c>
      <c r="M157" s="17" t="s">
        <v>649</v>
      </c>
      <c r="N157" s="17" t="s">
        <v>650</v>
      </c>
      <c r="O157" s="17" t="s">
        <v>651</v>
      </c>
    </row>
    <row r="158" spans="1:15" s="20" customFormat="1" ht="72" thickBot="1" x14ac:dyDescent="0.3">
      <c r="A158" s="5" t="s">
        <v>624</v>
      </c>
      <c r="B158" s="26" t="s">
        <v>625</v>
      </c>
      <c r="C158" s="26"/>
      <c r="D158" s="6" t="s">
        <v>646</v>
      </c>
      <c r="E158" s="6" t="s">
        <v>639</v>
      </c>
      <c r="F158" s="6" t="str">
        <f>+[13]Autodiagnóstico!$G$53</f>
        <v>Monitorear cambios en el riesgo legal, regulatorio y de cumplimiento</v>
      </c>
      <c r="G158" s="7">
        <v>80</v>
      </c>
      <c r="H158" s="8" t="s">
        <v>652</v>
      </c>
      <c r="I158" s="24">
        <v>146</v>
      </c>
      <c r="J158" s="8" t="s">
        <v>653</v>
      </c>
      <c r="K158" s="67">
        <v>44013</v>
      </c>
      <c r="L158" s="67">
        <v>44165</v>
      </c>
      <c r="M158" s="17" t="s">
        <v>649</v>
      </c>
      <c r="N158" s="8" t="s">
        <v>654</v>
      </c>
      <c r="O158" s="8" t="s">
        <v>655</v>
      </c>
    </row>
    <row r="159" spans="1:15" s="20" customFormat="1" ht="57.75" thickBot="1" x14ac:dyDescent="0.3">
      <c r="A159" s="26" t="s">
        <v>624</v>
      </c>
      <c r="B159" s="26" t="s">
        <v>625</v>
      </c>
      <c r="C159" s="26"/>
      <c r="D159" s="27" t="s">
        <v>646</v>
      </c>
      <c r="E159" s="27" t="s">
        <v>639</v>
      </c>
      <c r="F159" s="27" t="str">
        <f>+[13]Autodiagnóstico!$G$58</f>
        <v>Los supervisores e interventores de contratos deben realizar seguimiento a los riesgos de estos e informar las alertas respectivas</v>
      </c>
      <c r="G159" s="33">
        <v>80</v>
      </c>
      <c r="H159" s="31" t="s">
        <v>656</v>
      </c>
      <c r="I159" s="24">
        <v>147</v>
      </c>
      <c r="J159" s="8" t="s">
        <v>657</v>
      </c>
      <c r="K159" s="67">
        <v>44013</v>
      </c>
      <c r="L159" s="67">
        <v>44196</v>
      </c>
      <c r="M159" s="17" t="s">
        <v>649</v>
      </c>
      <c r="N159" s="17" t="s">
        <v>658</v>
      </c>
      <c r="O159" s="8" t="s">
        <v>659</v>
      </c>
    </row>
    <row r="160" spans="1:15" s="20" customFormat="1" ht="43.5" thickBot="1" x14ac:dyDescent="0.3">
      <c r="A160" s="26"/>
      <c r="B160" s="26"/>
      <c r="C160" s="26"/>
      <c r="D160" s="27"/>
      <c r="E160" s="27"/>
      <c r="F160" s="27"/>
      <c r="G160" s="33"/>
      <c r="H160" s="31"/>
      <c r="I160" s="24">
        <v>148</v>
      </c>
      <c r="J160" s="8" t="s">
        <v>660</v>
      </c>
      <c r="K160" s="67">
        <v>44044</v>
      </c>
      <c r="L160" s="67">
        <v>44165</v>
      </c>
      <c r="M160" s="17" t="s">
        <v>649</v>
      </c>
      <c r="N160" s="17" t="s">
        <v>658</v>
      </c>
      <c r="O160" s="8" t="s">
        <v>661</v>
      </c>
    </row>
    <row r="161" spans="1:15" s="20" customFormat="1" ht="72" thickBot="1" x14ac:dyDescent="0.3">
      <c r="A161" s="5" t="s">
        <v>624</v>
      </c>
      <c r="B161" s="26" t="s">
        <v>625</v>
      </c>
      <c r="C161" s="26"/>
      <c r="D161" s="6" t="s">
        <v>662</v>
      </c>
      <c r="E161" s="8" t="s">
        <v>635</v>
      </c>
      <c r="F161" s="6" t="str">
        <f>'[14]Plan Acción 2020'!$E$16</f>
        <v>Diseñar e implementar las respectivas actividades de control. Esto incluye reajustar y comunicar políticas y procedimientos relacionados con la tecnología y asegurar que los controles de TI son adecuados para apoyar el logro de los objetivos</v>
      </c>
      <c r="G161" s="10">
        <f>'[14]Plan Acción 2020'!$F$16</f>
        <v>90</v>
      </c>
      <c r="H161" s="8" t="s">
        <v>663</v>
      </c>
      <c r="I161" s="24">
        <v>149</v>
      </c>
      <c r="J161" s="8" t="s">
        <v>664</v>
      </c>
      <c r="K161" s="67">
        <v>44013</v>
      </c>
      <c r="L161" s="71">
        <v>44196</v>
      </c>
      <c r="M161" s="17" t="s">
        <v>649</v>
      </c>
      <c r="N161" s="8" t="s">
        <v>633</v>
      </c>
      <c r="O161" s="8" t="s">
        <v>665</v>
      </c>
    </row>
    <row r="162" spans="1:15" s="20" customFormat="1" ht="72" thickBot="1" x14ac:dyDescent="0.3">
      <c r="A162" s="5" t="s">
        <v>624</v>
      </c>
      <c r="B162" s="26" t="s">
        <v>625</v>
      </c>
      <c r="C162" s="26"/>
      <c r="D162" s="6" t="s">
        <v>662</v>
      </c>
      <c r="E162" s="6" t="s">
        <v>639</v>
      </c>
      <c r="F162" s="6" t="str">
        <f>+[13]Autodiagnóstico!$G$75</f>
        <v>Asistir a la gerencia operativa en el desarrollo y comunicación de políticas y procedimientos</v>
      </c>
      <c r="G162" s="7">
        <v>80</v>
      </c>
      <c r="H162" s="8" t="s">
        <v>666</v>
      </c>
      <c r="I162" s="24">
        <v>150</v>
      </c>
      <c r="J162" s="8" t="s">
        <v>667</v>
      </c>
      <c r="K162" s="67">
        <v>44013</v>
      </c>
      <c r="L162" s="67">
        <v>44165</v>
      </c>
      <c r="M162" s="17" t="s">
        <v>649</v>
      </c>
      <c r="N162" s="8" t="s">
        <v>633</v>
      </c>
      <c r="O162" s="8" t="s">
        <v>668</v>
      </c>
    </row>
    <row r="163" spans="1:15" s="20" customFormat="1" ht="57.75" thickBot="1" x14ac:dyDescent="0.3">
      <c r="A163" s="5" t="s">
        <v>624</v>
      </c>
      <c r="B163" s="26" t="s">
        <v>625</v>
      </c>
      <c r="C163" s="26"/>
      <c r="D163" s="8" t="s">
        <v>141</v>
      </c>
      <c r="E163" s="8" t="s">
        <v>669</v>
      </c>
      <c r="F163" s="8" t="s">
        <v>670</v>
      </c>
      <c r="G163" s="22"/>
      <c r="H163" s="8" t="s">
        <v>671</v>
      </c>
      <c r="I163" s="24">
        <v>151</v>
      </c>
      <c r="J163" s="8" t="s">
        <v>672</v>
      </c>
      <c r="K163" s="67">
        <v>44044</v>
      </c>
      <c r="L163" s="67">
        <v>44165</v>
      </c>
      <c r="M163" s="17" t="s">
        <v>649</v>
      </c>
      <c r="N163" s="8" t="s">
        <v>633</v>
      </c>
      <c r="O163" s="8" t="s">
        <v>673</v>
      </c>
    </row>
    <row r="164" spans="1:15" s="20" customFormat="1" ht="29.25" thickBot="1" x14ac:dyDescent="0.3">
      <c r="A164" s="26" t="s">
        <v>624</v>
      </c>
      <c r="B164" s="26" t="s">
        <v>625</v>
      </c>
      <c r="C164" s="26"/>
      <c r="D164" s="31" t="s">
        <v>141</v>
      </c>
      <c r="E164" s="31" t="s">
        <v>674</v>
      </c>
      <c r="F164" s="31" t="s">
        <v>675</v>
      </c>
      <c r="G164" s="32"/>
      <c r="H164" s="31" t="s">
        <v>676</v>
      </c>
      <c r="I164" s="24">
        <v>152</v>
      </c>
      <c r="J164" s="8" t="s">
        <v>677</v>
      </c>
      <c r="K164" s="67">
        <v>44013</v>
      </c>
      <c r="L164" s="67">
        <v>44073</v>
      </c>
      <c r="M164" s="17" t="s">
        <v>649</v>
      </c>
      <c r="N164" s="8" t="s">
        <v>633</v>
      </c>
      <c r="O164" s="8" t="s">
        <v>678</v>
      </c>
    </row>
    <row r="165" spans="1:15" s="20" customFormat="1" ht="29.25" thickBot="1" x14ac:dyDescent="0.3">
      <c r="A165" s="26"/>
      <c r="B165" s="26"/>
      <c r="C165" s="26"/>
      <c r="D165" s="31"/>
      <c r="E165" s="31"/>
      <c r="F165" s="31"/>
      <c r="G165" s="32"/>
      <c r="H165" s="31"/>
      <c r="I165" s="24">
        <v>153</v>
      </c>
      <c r="J165" s="8" t="s">
        <v>679</v>
      </c>
      <c r="K165" s="67">
        <v>44075</v>
      </c>
      <c r="L165" s="67">
        <v>44104</v>
      </c>
      <c r="M165" s="17" t="s">
        <v>649</v>
      </c>
      <c r="N165" s="8" t="s">
        <v>633</v>
      </c>
      <c r="O165" s="8" t="s">
        <v>680</v>
      </c>
    </row>
    <row r="166" spans="1:15" s="20" customFormat="1" ht="43.5" thickBot="1" x14ac:dyDescent="0.3">
      <c r="A166" s="26"/>
      <c r="B166" s="26"/>
      <c r="C166" s="26"/>
      <c r="D166" s="31"/>
      <c r="E166" s="31"/>
      <c r="F166" s="31"/>
      <c r="G166" s="32"/>
      <c r="H166" s="31"/>
      <c r="I166" s="24">
        <v>154</v>
      </c>
      <c r="J166" s="8" t="s">
        <v>681</v>
      </c>
      <c r="K166" s="67">
        <v>44105</v>
      </c>
      <c r="L166" s="67">
        <v>44134</v>
      </c>
      <c r="M166" s="17" t="s">
        <v>649</v>
      </c>
      <c r="N166" s="8" t="s">
        <v>633</v>
      </c>
      <c r="O166" s="8" t="s">
        <v>166</v>
      </c>
    </row>
    <row r="167" spans="1:15" s="20" customFormat="1" ht="57.75" thickBot="1" x14ac:dyDescent="0.3">
      <c r="A167" s="5" t="s">
        <v>624</v>
      </c>
      <c r="B167" s="26" t="s">
        <v>625</v>
      </c>
      <c r="C167" s="26"/>
      <c r="D167" s="8" t="s">
        <v>141</v>
      </c>
      <c r="E167" s="8" t="s">
        <v>682</v>
      </c>
      <c r="F167" s="8" t="s">
        <v>683</v>
      </c>
      <c r="G167" s="22"/>
      <c r="H167" s="8" t="s">
        <v>684</v>
      </c>
      <c r="I167" s="24">
        <v>155</v>
      </c>
      <c r="J167" s="8" t="s">
        <v>685</v>
      </c>
      <c r="K167" s="67">
        <v>44013</v>
      </c>
      <c r="L167" s="67">
        <v>44042</v>
      </c>
      <c r="M167" s="17" t="s">
        <v>649</v>
      </c>
      <c r="N167" s="8" t="s">
        <v>633</v>
      </c>
      <c r="O167" s="8" t="s">
        <v>686</v>
      </c>
    </row>
    <row r="168" spans="1:15" s="20" customFormat="1" ht="43.5" thickBot="1" x14ac:dyDescent="0.3">
      <c r="A168" s="26" t="s">
        <v>624</v>
      </c>
      <c r="B168" s="26" t="s">
        <v>625</v>
      </c>
      <c r="C168" s="26"/>
      <c r="D168" s="31" t="s">
        <v>141</v>
      </c>
      <c r="E168" s="31" t="s">
        <v>687</v>
      </c>
      <c r="F168" s="31" t="s">
        <v>688</v>
      </c>
      <c r="G168" s="32"/>
      <c r="H168" s="31" t="s">
        <v>689</v>
      </c>
      <c r="I168" s="24">
        <v>156</v>
      </c>
      <c r="J168" s="8" t="s">
        <v>690</v>
      </c>
      <c r="K168" s="67">
        <v>44105</v>
      </c>
      <c r="L168" s="67">
        <v>44134</v>
      </c>
      <c r="M168" s="17" t="s">
        <v>649</v>
      </c>
      <c r="N168" s="8" t="s">
        <v>633</v>
      </c>
      <c r="O168" s="8" t="s">
        <v>691</v>
      </c>
    </row>
    <row r="169" spans="1:15" s="20" customFormat="1" ht="43.5" thickBot="1" x14ac:dyDescent="0.3">
      <c r="A169" s="26"/>
      <c r="B169" s="26"/>
      <c r="C169" s="26"/>
      <c r="D169" s="31"/>
      <c r="E169" s="31"/>
      <c r="F169" s="31"/>
      <c r="G169" s="32"/>
      <c r="H169" s="31"/>
      <c r="I169" s="24">
        <v>157</v>
      </c>
      <c r="J169" s="8" t="s">
        <v>692</v>
      </c>
      <c r="K169" s="67">
        <v>44136</v>
      </c>
      <c r="L169" s="67">
        <v>44195</v>
      </c>
      <c r="M169" s="17" t="s">
        <v>649</v>
      </c>
      <c r="N169" s="8" t="s">
        <v>633</v>
      </c>
      <c r="O169" s="8" t="s">
        <v>693</v>
      </c>
    </row>
    <row r="170" spans="1:15" s="20" customFormat="1" ht="43.5" thickBot="1" x14ac:dyDescent="0.3">
      <c r="A170" s="5" t="s">
        <v>624</v>
      </c>
      <c r="B170" s="26" t="s">
        <v>625</v>
      </c>
      <c r="C170" s="26"/>
      <c r="D170" s="8" t="s">
        <v>141</v>
      </c>
      <c r="E170" s="8" t="s">
        <v>694</v>
      </c>
      <c r="F170" s="8" t="s">
        <v>695</v>
      </c>
      <c r="G170" s="22"/>
      <c r="H170" s="8" t="s">
        <v>696</v>
      </c>
      <c r="I170" s="24">
        <v>158</v>
      </c>
      <c r="J170" s="8" t="s">
        <v>697</v>
      </c>
      <c r="K170" s="67">
        <v>44166</v>
      </c>
      <c r="L170" s="67">
        <v>44185</v>
      </c>
      <c r="M170" s="17" t="s">
        <v>649</v>
      </c>
      <c r="N170" s="8" t="s">
        <v>633</v>
      </c>
      <c r="O170" s="8" t="s">
        <v>698</v>
      </c>
    </row>
    <row r="171" spans="1:15" s="20" customFormat="1" ht="205.5" customHeight="1" thickBot="1" x14ac:dyDescent="0.3">
      <c r="A171" s="5" t="s">
        <v>624</v>
      </c>
      <c r="B171" s="26" t="s">
        <v>625</v>
      </c>
      <c r="C171" s="26"/>
      <c r="D171" s="8" t="s">
        <v>141</v>
      </c>
      <c r="E171" s="8" t="s">
        <v>699</v>
      </c>
      <c r="F171" s="8" t="s">
        <v>700</v>
      </c>
      <c r="G171" s="22"/>
      <c r="H171" s="8" t="s">
        <v>701</v>
      </c>
      <c r="I171" s="24">
        <v>159</v>
      </c>
      <c r="J171" s="8" t="s">
        <v>702</v>
      </c>
      <c r="K171" s="67">
        <v>44013</v>
      </c>
      <c r="L171" s="67">
        <v>44042</v>
      </c>
      <c r="M171" s="17" t="s">
        <v>649</v>
      </c>
      <c r="N171" s="8" t="s">
        <v>633</v>
      </c>
      <c r="O171" s="8" t="s">
        <v>703</v>
      </c>
    </row>
    <row r="172" spans="1:15" s="20" customFormat="1" ht="29.25" thickBot="1" x14ac:dyDescent="0.3">
      <c r="A172" s="5" t="s">
        <v>624</v>
      </c>
      <c r="B172" s="26" t="s">
        <v>625</v>
      </c>
      <c r="C172" s="26"/>
      <c r="D172" s="8" t="s">
        <v>141</v>
      </c>
      <c r="E172" s="8" t="s">
        <v>704</v>
      </c>
      <c r="F172" s="8" t="s">
        <v>705</v>
      </c>
      <c r="G172" s="22"/>
      <c r="H172" s="8" t="s">
        <v>706</v>
      </c>
      <c r="I172" s="24">
        <v>160</v>
      </c>
      <c r="J172" s="8" t="s">
        <v>707</v>
      </c>
      <c r="K172" s="67">
        <v>44013</v>
      </c>
      <c r="L172" s="67">
        <v>44073</v>
      </c>
      <c r="M172" s="17" t="s">
        <v>649</v>
      </c>
      <c r="N172" s="8" t="s">
        <v>633</v>
      </c>
      <c r="O172" s="8" t="s">
        <v>703</v>
      </c>
    </row>
    <row r="173" spans="1:15" s="20" customFormat="1" ht="43.5" thickBot="1" x14ac:dyDescent="0.3">
      <c r="A173" s="5" t="s">
        <v>624</v>
      </c>
      <c r="B173" s="26" t="s">
        <v>625</v>
      </c>
      <c r="C173" s="26"/>
      <c r="D173" s="8" t="s">
        <v>141</v>
      </c>
      <c r="E173" s="8" t="s">
        <v>708</v>
      </c>
      <c r="F173" s="8" t="s">
        <v>709</v>
      </c>
      <c r="G173" s="22"/>
      <c r="H173" s="8" t="s">
        <v>710</v>
      </c>
      <c r="I173" s="24">
        <v>161</v>
      </c>
      <c r="J173" s="8" t="s">
        <v>711</v>
      </c>
      <c r="K173" s="67">
        <v>44013</v>
      </c>
      <c r="L173" s="67">
        <v>44073</v>
      </c>
      <c r="M173" s="17" t="s">
        <v>649</v>
      </c>
      <c r="N173" s="8" t="s">
        <v>633</v>
      </c>
      <c r="O173" s="8" t="s">
        <v>703</v>
      </c>
    </row>
  </sheetData>
  <protectedRanges>
    <protectedRange sqref="J39 L31:O37 L39:O39 M38:O38" name="Planeacion"/>
    <protectedRange sqref="H46 H69:I69 H54:H59 H70:H77 I71 I73 I76 I80 I82 I84" name="Planeacion_1"/>
    <protectedRange sqref="J47:O47" name="Planeacion_1_1"/>
    <protectedRange sqref="J48:O49" name="Planeacion_1_2"/>
    <protectedRange sqref="J50:O51" name="Planeacion_1_3"/>
    <protectedRange sqref="J52:O53" name="Planeacion_1_4"/>
    <protectedRange sqref="H88:H89 J88:K89" name="Planeacion_3"/>
    <protectedRange sqref="H90 J90:K91" name="Planeacion_8"/>
  </protectedRanges>
  <mergeCells count="386">
    <mergeCell ref="N1:N3"/>
    <mergeCell ref="H1:M3"/>
    <mergeCell ref="A1:C3"/>
    <mergeCell ref="D1:G1"/>
    <mergeCell ref="D2:G3"/>
    <mergeCell ref="O4:O5"/>
    <mergeCell ref="A8:A9"/>
    <mergeCell ref="B8:B9"/>
    <mergeCell ref="C8:C9"/>
    <mergeCell ref="D8:D9"/>
    <mergeCell ref="E8:E9"/>
    <mergeCell ref="F8:F9"/>
    <mergeCell ref="G8:G9"/>
    <mergeCell ref="H4:H5"/>
    <mergeCell ref="I4:I5"/>
    <mergeCell ref="J4:J5"/>
    <mergeCell ref="K4:L4"/>
    <mergeCell ref="M4:M5"/>
    <mergeCell ref="N4:N5"/>
    <mergeCell ref="A4:A5"/>
    <mergeCell ref="B4:C5"/>
    <mergeCell ref="D4:D5"/>
    <mergeCell ref="E4:E5"/>
    <mergeCell ref="F4:F5"/>
    <mergeCell ref="G4:G5"/>
    <mergeCell ref="H8:H9"/>
    <mergeCell ref="A12:A13"/>
    <mergeCell ref="B12:B13"/>
    <mergeCell ref="C12:C13"/>
    <mergeCell ref="D12:D13"/>
    <mergeCell ref="E12:E13"/>
    <mergeCell ref="F12:F13"/>
    <mergeCell ref="G12:G13"/>
    <mergeCell ref="H12:H13"/>
    <mergeCell ref="G14:G15"/>
    <mergeCell ref="H14:H15"/>
    <mergeCell ref="A20:A21"/>
    <mergeCell ref="B20:B21"/>
    <mergeCell ref="C20:C21"/>
    <mergeCell ref="D20:D21"/>
    <mergeCell ref="E20:E21"/>
    <mergeCell ref="F20:F21"/>
    <mergeCell ref="G20:G21"/>
    <mergeCell ref="H20:H21"/>
    <mergeCell ref="A14:A15"/>
    <mergeCell ref="B14:B15"/>
    <mergeCell ref="C14:C15"/>
    <mergeCell ref="D14:D15"/>
    <mergeCell ref="E14:E15"/>
    <mergeCell ref="F14:F15"/>
    <mergeCell ref="A32:A33"/>
    <mergeCell ref="B32:C33"/>
    <mergeCell ref="D32:D33"/>
    <mergeCell ref="E32:E33"/>
    <mergeCell ref="F32:F33"/>
    <mergeCell ref="A23:A24"/>
    <mergeCell ref="B23:B24"/>
    <mergeCell ref="C23:C24"/>
    <mergeCell ref="D23:D24"/>
    <mergeCell ref="E23:E24"/>
    <mergeCell ref="F23:F24"/>
    <mergeCell ref="G32:G33"/>
    <mergeCell ref="H32:H36"/>
    <mergeCell ref="B34:C34"/>
    <mergeCell ref="B35:C35"/>
    <mergeCell ref="B36:C36"/>
    <mergeCell ref="B37:C37"/>
    <mergeCell ref="G23:G24"/>
    <mergeCell ref="H23:H24"/>
    <mergeCell ref="B29:C29"/>
    <mergeCell ref="B30:C30"/>
    <mergeCell ref="B31:C31"/>
    <mergeCell ref="A38:A39"/>
    <mergeCell ref="B38:C39"/>
    <mergeCell ref="D38:D39"/>
    <mergeCell ref="E38:E39"/>
    <mergeCell ref="F38:F39"/>
    <mergeCell ref="G38:G39"/>
    <mergeCell ref="B44:C44"/>
    <mergeCell ref="J44:J45"/>
    <mergeCell ref="K44:K45"/>
    <mergeCell ref="H38:H39"/>
    <mergeCell ref="B40:C40"/>
    <mergeCell ref="H40:H45"/>
    <mergeCell ref="J40:J41"/>
    <mergeCell ref="K40:K41"/>
    <mergeCell ref="L40:L41"/>
    <mergeCell ref="L44:L45"/>
    <mergeCell ref="O42:O43"/>
    <mergeCell ref="B41:C41"/>
    <mergeCell ref="B42:C42"/>
    <mergeCell ref="J42:J43"/>
    <mergeCell ref="K42:K43"/>
    <mergeCell ref="L42:L43"/>
    <mergeCell ref="M42:M43"/>
    <mergeCell ref="N42:N43"/>
    <mergeCell ref="M40:M41"/>
    <mergeCell ref="N40:N41"/>
    <mergeCell ref="O40:O41"/>
    <mergeCell ref="B43:C43"/>
    <mergeCell ref="B45:C45"/>
    <mergeCell ref="B46:C46"/>
    <mergeCell ref="B47:C47"/>
    <mergeCell ref="M44:M45"/>
    <mergeCell ref="N44:N45"/>
    <mergeCell ref="O44:O45"/>
    <mergeCell ref="H48:H49"/>
    <mergeCell ref="A50:A51"/>
    <mergeCell ref="B50:C51"/>
    <mergeCell ref="D50:D51"/>
    <mergeCell ref="E50:E51"/>
    <mergeCell ref="F50:F51"/>
    <mergeCell ref="G50:G51"/>
    <mergeCell ref="H50:H51"/>
    <mergeCell ref="A48:A49"/>
    <mergeCell ref="B48:C49"/>
    <mergeCell ref="D48:D49"/>
    <mergeCell ref="E48:E49"/>
    <mergeCell ref="F48:F49"/>
    <mergeCell ref="G48:G49"/>
    <mergeCell ref="B58:C58"/>
    <mergeCell ref="B59:C59"/>
    <mergeCell ref="B60:C60"/>
    <mergeCell ref="H60:H61"/>
    <mergeCell ref="I60:I61"/>
    <mergeCell ref="J60:J61"/>
    <mergeCell ref="B52:C52"/>
    <mergeCell ref="B53:C53"/>
    <mergeCell ref="B54:C54"/>
    <mergeCell ref="B55:C55"/>
    <mergeCell ref="B56:C56"/>
    <mergeCell ref="B57:C57"/>
    <mergeCell ref="B64:C64"/>
    <mergeCell ref="B65:C65"/>
    <mergeCell ref="A66:A67"/>
    <mergeCell ref="B66:C67"/>
    <mergeCell ref="H66:H67"/>
    <mergeCell ref="I66:I67"/>
    <mergeCell ref="B61:C61"/>
    <mergeCell ref="B62:C62"/>
    <mergeCell ref="H62:H63"/>
    <mergeCell ref="B63:C63"/>
    <mergeCell ref="K60:K61"/>
    <mergeCell ref="L60:L61"/>
    <mergeCell ref="M60:M61"/>
    <mergeCell ref="N60:N61"/>
    <mergeCell ref="O60:O61"/>
    <mergeCell ref="B68:C68"/>
    <mergeCell ref="B69:C69"/>
    <mergeCell ref="J66:J67"/>
    <mergeCell ref="K66:K67"/>
    <mergeCell ref="L66:L67"/>
    <mergeCell ref="M66:M67"/>
    <mergeCell ref="N66:N67"/>
    <mergeCell ref="O66:O67"/>
    <mergeCell ref="F73:F74"/>
    <mergeCell ref="G73:G74"/>
    <mergeCell ref="H73:H74"/>
    <mergeCell ref="B75:C75"/>
    <mergeCell ref="B76:C76"/>
    <mergeCell ref="B70:C70"/>
    <mergeCell ref="B71:C71"/>
    <mergeCell ref="B72:C72"/>
    <mergeCell ref="A73:A74"/>
    <mergeCell ref="B73:C74"/>
    <mergeCell ref="D73:D74"/>
    <mergeCell ref="B84:C84"/>
    <mergeCell ref="B77:C77"/>
    <mergeCell ref="B78:C78"/>
    <mergeCell ref="B79:C79"/>
    <mergeCell ref="B80:C80"/>
    <mergeCell ref="B81:C81"/>
    <mergeCell ref="A82:A83"/>
    <mergeCell ref="B82:C83"/>
    <mergeCell ref="E73:E74"/>
    <mergeCell ref="I85:I86"/>
    <mergeCell ref="J85:J86"/>
    <mergeCell ref="K85:K86"/>
    <mergeCell ref="L85:L86"/>
    <mergeCell ref="D82:D83"/>
    <mergeCell ref="E82:E83"/>
    <mergeCell ref="F82:F83"/>
    <mergeCell ref="G82:G83"/>
    <mergeCell ref="H82:H83"/>
    <mergeCell ref="B86:C86"/>
    <mergeCell ref="B87:C87"/>
    <mergeCell ref="A88:A89"/>
    <mergeCell ref="B88:C89"/>
    <mergeCell ref="D88:D89"/>
    <mergeCell ref="E88:E89"/>
    <mergeCell ref="F88:F89"/>
    <mergeCell ref="G88:G89"/>
    <mergeCell ref="H88:H89"/>
    <mergeCell ref="M85:M86"/>
    <mergeCell ref="N85:N86"/>
    <mergeCell ref="O85:O86"/>
    <mergeCell ref="B85:C85"/>
    <mergeCell ref="H85:H86"/>
    <mergeCell ref="H90:H91"/>
    <mergeCell ref="B92:C92"/>
    <mergeCell ref="A93:A94"/>
    <mergeCell ref="B93:C94"/>
    <mergeCell ref="D93:D94"/>
    <mergeCell ref="E93:E94"/>
    <mergeCell ref="F93:F94"/>
    <mergeCell ref="G93:G94"/>
    <mergeCell ref="H93:H94"/>
    <mergeCell ref="A90:A91"/>
    <mergeCell ref="B90:C91"/>
    <mergeCell ref="D90:D91"/>
    <mergeCell ref="E90:E91"/>
    <mergeCell ref="F90:F91"/>
    <mergeCell ref="G90:G91"/>
    <mergeCell ref="I99:I100"/>
    <mergeCell ref="J99:J100"/>
    <mergeCell ref="K99:K100"/>
    <mergeCell ref="L99:L100"/>
    <mergeCell ref="M99:M100"/>
    <mergeCell ref="N99:N100"/>
    <mergeCell ref="B95:C95"/>
    <mergeCell ref="B96:C96"/>
    <mergeCell ref="B97:C97"/>
    <mergeCell ref="B98:C98"/>
    <mergeCell ref="B99:C99"/>
    <mergeCell ref="H99:H100"/>
    <mergeCell ref="A109:A110"/>
    <mergeCell ref="B109:C110"/>
    <mergeCell ref="H101:H102"/>
    <mergeCell ref="A103:A104"/>
    <mergeCell ref="B103:C104"/>
    <mergeCell ref="D103:D104"/>
    <mergeCell ref="E103:E104"/>
    <mergeCell ref="F103:F104"/>
    <mergeCell ref="G103:G104"/>
    <mergeCell ref="H103:H104"/>
    <mergeCell ref="A101:A102"/>
    <mergeCell ref="B101:C102"/>
    <mergeCell ref="D101:D102"/>
    <mergeCell ref="E101:E102"/>
    <mergeCell ref="F101:F102"/>
    <mergeCell ref="G101:G102"/>
    <mergeCell ref="D109:D110"/>
    <mergeCell ref="E109:E110"/>
    <mergeCell ref="F109:F110"/>
    <mergeCell ref="G109:G110"/>
    <mergeCell ref="H109:H110"/>
    <mergeCell ref="B105:C105"/>
    <mergeCell ref="B106:C106"/>
    <mergeCell ref="B107:C107"/>
    <mergeCell ref="A120:A123"/>
    <mergeCell ref="B120:C123"/>
    <mergeCell ref="D120:D123"/>
    <mergeCell ref="G111:G113"/>
    <mergeCell ref="H111:H113"/>
    <mergeCell ref="B114:C114"/>
    <mergeCell ref="A115:A116"/>
    <mergeCell ref="B115:C116"/>
    <mergeCell ref="D115:D116"/>
    <mergeCell ref="E115:E116"/>
    <mergeCell ref="F115:F116"/>
    <mergeCell ref="G115:G116"/>
    <mergeCell ref="H115:H116"/>
    <mergeCell ref="A111:A113"/>
    <mergeCell ref="B111:C113"/>
    <mergeCell ref="D111:D113"/>
    <mergeCell ref="E111:E113"/>
    <mergeCell ref="F111:F113"/>
    <mergeCell ref="B117:C117"/>
    <mergeCell ref="B118:C118"/>
    <mergeCell ref="B119:C119"/>
    <mergeCell ref="A130:A133"/>
    <mergeCell ref="B130:C133"/>
    <mergeCell ref="D130:D133"/>
    <mergeCell ref="E130:E133"/>
    <mergeCell ref="F130:F133"/>
    <mergeCell ref="G130:G133"/>
    <mergeCell ref="H130:H133"/>
    <mergeCell ref="A126:A129"/>
    <mergeCell ref="B126:C129"/>
    <mergeCell ref="D126:D129"/>
    <mergeCell ref="E126:E129"/>
    <mergeCell ref="F126:F129"/>
    <mergeCell ref="G126:G129"/>
    <mergeCell ref="A137:A138"/>
    <mergeCell ref="B137:C138"/>
    <mergeCell ref="D137:D138"/>
    <mergeCell ref="E137:E138"/>
    <mergeCell ref="F137:F138"/>
    <mergeCell ref="G137:G138"/>
    <mergeCell ref="H137:H138"/>
    <mergeCell ref="B134:C134"/>
    <mergeCell ref="A135:A136"/>
    <mergeCell ref="B135:C136"/>
    <mergeCell ref="D135:D136"/>
    <mergeCell ref="E135:E136"/>
    <mergeCell ref="F135:F136"/>
    <mergeCell ref="A142:A143"/>
    <mergeCell ref="B142:C143"/>
    <mergeCell ref="D142:D143"/>
    <mergeCell ref="E142:E143"/>
    <mergeCell ref="F142:F143"/>
    <mergeCell ref="G142:G143"/>
    <mergeCell ref="H142:H143"/>
    <mergeCell ref="A139:A140"/>
    <mergeCell ref="B139:C140"/>
    <mergeCell ref="D139:D140"/>
    <mergeCell ref="E139:E140"/>
    <mergeCell ref="F139:F140"/>
    <mergeCell ref="G139:G140"/>
    <mergeCell ref="A151:A152"/>
    <mergeCell ref="B151:C152"/>
    <mergeCell ref="D151:D152"/>
    <mergeCell ref="E151:E152"/>
    <mergeCell ref="F151:F152"/>
    <mergeCell ref="G151:G152"/>
    <mergeCell ref="H144:H145"/>
    <mergeCell ref="A146:A147"/>
    <mergeCell ref="B146:C147"/>
    <mergeCell ref="D146:D147"/>
    <mergeCell ref="E146:E147"/>
    <mergeCell ref="F146:F147"/>
    <mergeCell ref="G146:G147"/>
    <mergeCell ref="H146:H147"/>
    <mergeCell ref="A144:A145"/>
    <mergeCell ref="B144:C145"/>
    <mergeCell ref="D144:D145"/>
    <mergeCell ref="E144:E145"/>
    <mergeCell ref="F144:F145"/>
    <mergeCell ref="G144:G145"/>
    <mergeCell ref="A168:A169"/>
    <mergeCell ref="B168:C169"/>
    <mergeCell ref="D168:D169"/>
    <mergeCell ref="E168:E169"/>
    <mergeCell ref="F168:F169"/>
    <mergeCell ref="G168:G169"/>
    <mergeCell ref="H168:H169"/>
    <mergeCell ref="G159:G160"/>
    <mergeCell ref="H159:H160"/>
    <mergeCell ref="B161:C161"/>
    <mergeCell ref="B162:C162"/>
    <mergeCell ref="B163:C163"/>
    <mergeCell ref="A164:A166"/>
    <mergeCell ref="B164:C166"/>
    <mergeCell ref="D164:D166"/>
    <mergeCell ref="E164:E166"/>
    <mergeCell ref="F164:F166"/>
    <mergeCell ref="A159:A160"/>
    <mergeCell ref="B159:C160"/>
    <mergeCell ref="D159:D160"/>
    <mergeCell ref="E159:E160"/>
    <mergeCell ref="F159:F160"/>
    <mergeCell ref="B173:C173"/>
    <mergeCell ref="I42:I43"/>
    <mergeCell ref="I40:I41"/>
    <mergeCell ref="I44:I45"/>
    <mergeCell ref="G164:G166"/>
    <mergeCell ref="H164:H166"/>
    <mergeCell ref="B167:C167"/>
    <mergeCell ref="B158:C158"/>
    <mergeCell ref="H151:H152"/>
    <mergeCell ref="B153:C153"/>
    <mergeCell ref="B154:C154"/>
    <mergeCell ref="B155:C155"/>
    <mergeCell ref="B156:C156"/>
    <mergeCell ref="B157:C157"/>
    <mergeCell ref="B148:C148"/>
    <mergeCell ref="H148:H150"/>
    <mergeCell ref="B149:C149"/>
    <mergeCell ref="B150:C150"/>
    <mergeCell ref="H139:H140"/>
    <mergeCell ref="B141:C141"/>
    <mergeCell ref="G135:G136"/>
    <mergeCell ref="H135:H136"/>
    <mergeCell ref="B108:C108"/>
    <mergeCell ref="B170:C170"/>
    <mergeCell ref="B171:C171"/>
    <mergeCell ref="B172:C172"/>
    <mergeCell ref="H126:H129"/>
    <mergeCell ref="E120:E123"/>
    <mergeCell ref="F120:F123"/>
    <mergeCell ref="G120:G123"/>
    <mergeCell ref="H120:H123"/>
    <mergeCell ref="B124:C124"/>
    <mergeCell ref="B125:C125"/>
    <mergeCell ref="B100:C100"/>
    <mergeCell ref="O99:O100"/>
  </mergeCells>
  <conditionalFormatting sqref="K39:M39 K37:K38 M37:M38">
    <cfRule type="timePeriod" dxfId="0" priority="189" timePeriod="lastMonth">
      <formula>AND(MONTH(K37)=MONTH(EDATE(TODAY(),0-1)),YEAR(K37)=YEAR(EDATE(TODAY(),0-1)))</formula>
    </cfRule>
  </conditionalFormatting>
  <conditionalFormatting sqref="L35:M35">
    <cfRule type="timePeriod" dxfId="188" priority="188" timePeriod="lastMonth">
      <formula>AND(MONTH(L35)=MONTH(EDATE(TODAY(),0-1)),YEAR(L35)=YEAR(EDATE(TODAY(),0-1)))</formula>
    </cfRule>
  </conditionalFormatting>
  <conditionalFormatting sqref="G163:G164 G167:G168 G170:G173">
    <cfRule type="cellIs" dxfId="187" priority="183" operator="between">
      <formula>81</formula>
      <formula>100</formula>
    </cfRule>
    <cfRule type="cellIs" dxfId="186" priority="184" operator="between">
      <formula>61</formula>
      <formula>80</formula>
    </cfRule>
    <cfRule type="cellIs" dxfId="185" priority="185" operator="between">
      <formula>21</formula>
      <formula>40</formula>
    </cfRule>
    <cfRule type="cellIs" dxfId="184" priority="186" operator="between">
      <formula>41</formula>
      <formula>60</formula>
    </cfRule>
    <cfRule type="cellIs" dxfId="183" priority="187" operator="between">
      <formula>1</formula>
      <formula>20</formula>
    </cfRule>
  </conditionalFormatting>
  <conditionalFormatting sqref="G60">
    <cfRule type="cellIs" dxfId="182" priority="178" operator="between">
      <formula>81</formula>
      <formula>100</formula>
    </cfRule>
    <cfRule type="cellIs" dxfId="181" priority="179" operator="between">
      <formula>61</formula>
      <formula>80</formula>
    </cfRule>
    <cfRule type="cellIs" dxfId="180" priority="180" operator="between">
      <formula>41</formula>
      <formula>60</formula>
    </cfRule>
    <cfRule type="cellIs" dxfId="179" priority="181" operator="between">
      <formula>21</formula>
      <formula>40</formula>
    </cfRule>
    <cfRule type="cellIs" dxfId="178" priority="182" operator="between">
      <formula>1</formula>
      <formula>20</formula>
    </cfRule>
  </conditionalFormatting>
  <conditionalFormatting sqref="K78:L78 N78">
    <cfRule type="cellIs" dxfId="177" priority="173" operator="between">
      <formula>81</formula>
      <formula>100</formula>
    </cfRule>
    <cfRule type="cellIs" dxfId="176" priority="174" operator="between">
      <formula>61</formula>
      <formula>80</formula>
    </cfRule>
    <cfRule type="cellIs" dxfId="175" priority="175" operator="between">
      <formula>41</formula>
      <formula>60</formula>
    </cfRule>
    <cfRule type="cellIs" dxfId="174" priority="176" operator="between">
      <formula>21</formula>
      <formula>40</formula>
    </cfRule>
    <cfRule type="cellIs" dxfId="173" priority="177" operator="between">
      <formula>1</formula>
      <formula>20</formula>
    </cfRule>
  </conditionalFormatting>
  <conditionalFormatting sqref="J85">
    <cfRule type="cellIs" dxfId="172" priority="168" operator="between">
      <formula>81</formula>
      <formula>100</formula>
    </cfRule>
    <cfRule type="cellIs" dxfId="171" priority="169" operator="between">
      <formula>61</formula>
      <formula>80</formula>
    </cfRule>
    <cfRule type="cellIs" dxfId="170" priority="170" operator="between">
      <formula>41</formula>
      <formula>60</formula>
    </cfRule>
    <cfRule type="cellIs" dxfId="169" priority="171" operator="between">
      <formula>21</formula>
      <formula>40</formula>
    </cfRule>
    <cfRule type="cellIs" dxfId="168" priority="172" operator="between">
      <formula>1</formula>
      <formula>20</formula>
    </cfRule>
  </conditionalFormatting>
  <conditionalFormatting sqref="K85">
    <cfRule type="cellIs" dxfId="167" priority="163" operator="between">
      <formula>81</formula>
      <formula>100</formula>
    </cfRule>
    <cfRule type="cellIs" dxfId="166" priority="164" operator="between">
      <formula>61</formula>
      <formula>80</formula>
    </cfRule>
    <cfRule type="cellIs" dxfId="165" priority="165" operator="between">
      <formula>41</formula>
      <formula>60</formula>
    </cfRule>
    <cfRule type="cellIs" dxfId="164" priority="166" operator="between">
      <formula>21</formula>
      <formula>40</formula>
    </cfRule>
    <cfRule type="cellIs" dxfId="163" priority="167" operator="between">
      <formula>1</formula>
      <formula>20</formula>
    </cfRule>
  </conditionalFormatting>
  <conditionalFormatting sqref="H99 J99:N99">
    <cfRule type="cellIs" dxfId="162" priority="158" operator="between">
      <formula>81</formula>
      <formula>100</formula>
    </cfRule>
    <cfRule type="cellIs" dxfId="161" priority="159" operator="between">
      <formula>61</formula>
      <formula>80</formula>
    </cfRule>
    <cfRule type="cellIs" dxfId="160" priority="160" operator="between">
      <formula>41</formula>
      <formula>60</formula>
    </cfRule>
    <cfRule type="cellIs" dxfId="159" priority="161" operator="between">
      <formula>21</formula>
      <formula>40</formula>
    </cfRule>
    <cfRule type="cellIs" dxfId="158" priority="162" operator="between">
      <formula>1</formula>
      <formula>20</formula>
    </cfRule>
  </conditionalFormatting>
  <conditionalFormatting sqref="H101 N101:N102 J101:L102">
    <cfRule type="cellIs" dxfId="157" priority="153" operator="between">
      <formula>81</formula>
      <formula>100</formula>
    </cfRule>
    <cfRule type="cellIs" dxfId="156" priority="154" operator="between">
      <formula>61</formula>
      <formula>80</formula>
    </cfRule>
    <cfRule type="cellIs" dxfId="155" priority="155" operator="between">
      <formula>41</formula>
      <formula>60</formula>
    </cfRule>
    <cfRule type="cellIs" dxfId="154" priority="156" operator="between">
      <formula>21</formula>
      <formula>40</formula>
    </cfRule>
    <cfRule type="cellIs" dxfId="153" priority="157" operator="between">
      <formula>1</formula>
      <formula>20</formula>
    </cfRule>
  </conditionalFormatting>
  <conditionalFormatting sqref="M101">
    <cfRule type="cellIs" dxfId="152" priority="148" operator="between">
      <formula>81</formula>
      <formula>100</formula>
    </cfRule>
    <cfRule type="cellIs" dxfId="151" priority="149" operator="between">
      <formula>61</formula>
      <formula>80</formula>
    </cfRule>
    <cfRule type="cellIs" dxfId="150" priority="150" operator="between">
      <formula>41</formula>
      <formula>60</formula>
    </cfRule>
    <cfRule type="cellIs" dxfId="149" priority="151" operator="between">
      <formula>21</formula>
      <formula>40</formula>
    </cfRule>
    <cfRule type="cellIs" dxfId="148" priority="152" operator="between">
      <formula>1</formula>
      <formula>20</formula>
    </cfRule>
  </conditionalFormatting>
  <conditionalFormatting sqref="M102">
    <cfRule type="cellIs" dxfId="147" priority="143" operator="between">
      <formula>81</formula>
      <formula>100</formula>
    </cfRule>
    <cfRule type="cellIs" dxfId="146" priority="144" operator="between">
      <formula>61</formula>
      <formula>80</formula>
    </cfRule>
    <cfRule type="cellIs" dxfId="145" priority="145" operator="between">
      <formula>41</formula>
      <formula>60</formula>
    </cfRule>
    <cfRule type="cellIs" dxfId="144" priority="146" operator="between">
      <formula>21</formula>
      <formula>40</formula>
    </cfRule>
    <cfRule type="cellIs" dxfId="143" priority="147" operator="between">
      <formula>1</formula>
      <formula>20</formula>
    </cfRule>
  </conditionalFormatting>
  <conditionalFormatting sqref="H103">
    <cfRule type="cellIs" dxfId="142" priority="138" operator="between">
      <formula>81</formula>
      <formula>100</formula>
    </cfRule>
    <cfRule type="cellIs" dxfId="141" priority="139" operator="between">
      <formula>61</formula>
      <formula>80</formula>
    </cfRule>
    <cfRule type="cellIs" dxfId="140" priority="140" operator="between">
      <formula>41</formula>
      <formula>60</formula>
    </cfRule>
    <cfRule type="cellIs" dxfId="139" priority="141" operator="between">
      <formula>21</formula>
      <formula>40</formula>
    </cfRule>
    <cfRule type="cellIs" dxfId="138" priority="142" operator="between">
      <formula>1</formula>
      <formula>20</formula>
    </cfRule>
  </conditionalFormatting>
  <conditionalFormatting sqref="J103:J104">
    <cfRule type="cellIs" dxfId="137" priority="133" operator="between">
      <formula>81</formula>
      <formula>100</formula>
    </cfRule>
    <cfRule type="cellIs" dxfId="136" priority="134" operator="between">
      <formula>61</formula>
      <formula>80</formula>
    </cfRule>
    <cfRule type="cellIs" dxfId="135" priority="135" operator="between">
      <formula>41</formula>
      <formula>60</formula>
    </cfRule>
    <cfRule type="cellIs" dxfId="134" priority="136" operator="between">
      <formula>21</formula>
      <formula>40</formula>
    </cfRule>
    <cfRule type="cellIs" dxfId="133" priority="137" operator="between">
      <formula>1</formula>
      <formula>20</formula>
    </cfRule>
  </conditionalFormatting>
  <conditionalFormatting sqref="M104">
    <cfRule type="cellIs" dxfId="132" priority="113" operator="between">
      <formula>81</formula>
      <formula>100</formula>
    </cfRule>
    <cfRule type="cellIs" dxfId="131" priority="114" operator="between">
      <formula>61</formula>
      <formula>80</formula>
    </cfRule>
    <cfRule type="cellIs" dxfId="130" priority="115" operator="between">
      <formula>41</formula>
      <formula>60</formula>
    </cfRule>
    <cfRule type="cellIs" dxfId="129" priority="116" operator="between">
      <formula>21</formula>
      <formula>40</formula>
    </cfRule>
    <cfRule type="cellIs" dxfId="128" priority="117" operator="between">
      <formula>1</formula>
      <formula>20</formula>
    </cfRule>
  </conditionalFormatting>
  <conditionalFormatting sqref="K103:L103">
    <cfRule type="cellIs" dxfId="127" priority="128" operator="between">
      <formula>81</formula>
      <formula>100</formula>
    </cfRule>
    <cfRule type="cellIs" dxfId="126" priority="129" operator="between">
      <formula>61</formula>
      <formula>80</formula>
    </cfRule>
    <cfRule type="cellIs" dxfId="125" priority="130" operator="between">
      <formula>41</formula>
      <formula>60</formula>
    </cfRule>
    <cfRule type="cellIs" dxfId="124" priority="131" operator="between">
      <formula>21</formula>
      <formula>40</formula>
    </cfRule>
    <cfRule type="cellIs" dxfId="123" priority="132" operator="between">
      <formula>1</formula>
      <formula>20</formula>
    </cfRule>
  </conditionalFormatting>
  <conditionalFormatting sqref="K104:L104">
    <cfRule type="cellIs" dxfId="122" priority="123" operator="between">
      <formula>81</formula>
      <formula>100</formula>
    </cfRule>
    <cfRule type="cellIs" dxfId="121" priority="124" operator="between">
      <formula>61</formula>
      <formula>80</formula>
    </cfRule>
    <cfRule type="cellIs" dxfId="120" priority="125" operator="between">
      <formula>41</formula>
      <formula>60</formula>
    </cfRule>
    <cfRule type="cellIs" dxfId="119" priority="126" operator="between">
      <formula>21</formula>
      <formula>40</formula>
    </cfRule>
    <cfRule type="cellIs" dxfId="118" priority="127" operator="between">
      <formula>1</formula>
      <formula>20</formula>
    </cfRule>
  </conditionalFormatting>
  <conditionalFormatting sqref="M103">
    <cfRule type="cellIs" dxfId="117" priority="118" operator="between">
      <formula>81</formula>
      <formula>100</formula>
    </cfRule>
    <cfRule type="cellIs" dxfId="116" priority="119" operator="between">
      <formula>61</formula>
      <formula>80</formula>
    </cfRule>
    <cfRule type="cellIs" dxfId="115" priority="120" operator="between">
      <formula>41</formula>
      <formula>60</formula>
    </cfRule>
    <cfRule type="cellIs" dxfId="114" priority="121" operator="between">
      <formula>21</formula>
      <formula>40</formula>
    </cfRule>
    <cfRule type="cellIs" dxfId="113" priority="122" operator="between">
      <formula>1</formula>
      <formula>20</formula>
    </cfRule>
  </conditionalFormatting>
  <conditionalFormatting sqref="N104">
    <cfRule type="cellIs" dxfId="112" priority="103" operator="between">
      <formula>81</formula>
      <formula>100</formula>
    </cfRule>
    <cfRule type="cellIs" dxfId="111" priority="104" operator="between">
      <formula>61</formula>
      <formula>80</formula>
    </cfRule>
    <cfRule type="cellIs" dxfId="110" priority="105" operator="between">
      <formula>41</formula>
      <formula>60</formula>
    </cfRule>
    <cfRule type="cellIs" dxfId="109" priority="106" operator="between">
      <formula>21</formula>
      <formula>40</formula>
    </cfRule>
    <cfRule type="cellIs" dxfId="108" priority="107" operator="between">
      <formula>1</formula>
      <formula>20</formula>
    </cfRule>
  </conditionalFormatting>
  <conditionalFormatting sqref="N103">
    <cfRule type="cellIs" dxfId="107" priority="108" operator="between">
      <formula>81</formula>
      <formula>100</formula>
    </cfRule>
    <cfRule type="cellIs" dxfId="106" priority="109" operator="between">
      <formula>61</formula>
      <formula>80</formula>
    </cfRule>
    <cfRule type="cellIs" dxfId="105" priority="110" operator="between">
      <formula>41</formula>
      <formula>60</formula>
    </cfRule>
    <cfRule type="cellIs" dxfId="104" priority="111" operator="between">
      <formula>21</formula>
      <formula>40</formula>
    </cfRule>
    <cfRule type="cellIs" dxfId="103" priority="112" operator="between">
      <formula>1</formula>
      <formula>20</formula>
    </cfRule>
  </conditionalFormatting>
  <conditionalFormatting sqref="H105:H106 N105:N106 J105:L106">
    <cfRule type="cellIs" dxfId="102" priority="98" operator="between">
      <formula>81</formula>
      <formula>100</formula>
    </cfRule>
    <cfRule type="cellIs" dxfId="101" priority="99" operator="between">
      <formula>61</formula>
      <formula>80</formula>
    </cfRule>
    <cfRule type="cellIs" dxfId="100" priority="100" operator="between">
      <formula>41</formula>
      <formula>60</formula>
    </cfRule>
    <cfRule type="cellIs" dxfId="99" priority="101" operator="between">
      <formula>21</formula>
      <formula>40</formula>
    </cfRule>
    <cfRule type="cellIs" dxfId="98" priority="102" operator="between">
      <formula>1</formula>
      <formula>20</formula>
    </cfRule>
  </conditionalFormatting>
  <conditionalFormatting sqref="M105">
    <cfRule type="cellIs" dxfId="97" priority="93" operator="between">
      <formula>81</formula>
      <formula>100</formula>
    </cfRule>
    <cfRule type="cellIs" dxfId="96" priority="94" operator="between">
      <formula>61</formula>
      <formula>80</formula>
    </cfRule>
    <cfRule type="cellIs" dxfId="95" priority="95" operator="between">
      <formula>41</formula>
      <formula>60</formula>
    </cfRule>
    <cfRule type="cellIs" dxfId="94" priority="96" operator="between">
      <formula>21</formula>
      <formula>40</formula>
    </cfRule>
    <cfRule type="cellIs" dxfId="93" priority="97" operator="between">
      <formula>1</formula>
      <formula>20</formula>
    </cfRule>
  </conditionalFormatting>
  <conditionalFormatting sqref="M106">
    <cfRule type="cellIs" dxfId="92" priority="88" operator="between">
      <formula>81</formula>
      <formula>100</formula>
    </cfRule>
    <cfRule type="cellIs" dxfId="91" priority="89" operator="between">
      <formula>61</formula>
      <formula>80</formula>
    </cfRule>
    <cfRule type="cellIs" dxfId="90" priority="90" operator="between">
      <formula>41</formula>
      <formula>60</formula>
    </cfRule>
    <cfRule type="cellIs" dxfId="89" priority="91" operator="between">
      <formula>21</formula>
      <formula>40</formula>
    </cfRule>
    <cfRule type="cellIs" dxfId="88" priority="92" operator="between">
      <formula>1</formula>
      <formula>20</formula>
    </cfRule>
  </conditionalFormatting>
  <conditionalFormatting sqref="H109 N109:N110 J109:L110">
    <cfRule type="cellIs" dxfId="87" priority="78" operator="between">
      <formula>81</formula>
      <formula>100</formula>
    </cfRule>
    <cfRule type="cellIs" dxfId="86" priority="79" operator="between">
      <formula>61</formula>
      <formula>80</formula>
    </cfRule>
    <cfRule type="cellIs" dxfId="85" priority="80" operator="between">
      <formula>41</formula>
      <formula>60</formula>
    </cfRule>
    <cfRule type="cellIs" dxfId="84" priority="81" operator="between">
      <formula>21</formula>
      <formula>40</formula>
    </cfRule>
    <cfRule type="cellIs" dxfId="83" priority="82" operator="between">
      <formula>1</formula>
      <formula>20</formula>
    </cfRule>
  </conditionalFormatting>
  <conditionalFormatting sqref="N107 H107:H108 J107:L108">
    <cfRule type="cellIs" dxfId="82" priority="83" operator="between">
      <formula>81</formula>
      <formula>100</formula>
    </cfRule>
    <cfRule type="cellIs" dxfId="81" priority="84" operator="between">
      <formula>61</formula>
      <formula>80</formula>
    </cfRule>
    <cfRule type="cellIs" dxfId="80" priority="85" operator="between">
      <formula>41</formula>
      <formula>60</formula>
    </cfRule>
    <cfRule type="cellIs" dxfId="79" priority="86" operator="between">
      <formula>21</formula>
      <formula>40</formula>
    </cfRule>
    <cfRule type="cellIs" dxfId="78" priority="87" operator="between">
      <formula>1</formula>
      <formula>20</formula>
    </cfRule>
  </conditionalFormatting>
  <conditionalFormatting sqref="N111:N113 H111:H112 J111:L113">
    <cfRule type="cellIs" dxfId="77" priority="73" operator="between">
      <formula>81</formula>
      <formula>100</formula>
    </cfRule>
    <cfRule type="cellIs" dxfId="76" priority="74" operator="between">
      <formula>61</formula>
      <formula>80</formula>
    </cfRule>
    <cfRule type="cellIs" dxfId="75" priority="75" operator="between">
      <formula>41</formula>
      <formula>60</formula>
    </cfRule>
    <cfRule type="cellIs" dxfId="74" priority="76" operator="between">
      <formula>21</formula>
      <formula>40</formula>
    </cfRule>
    <cfRule type="cellIs" dxfId="73" priority="77" operator="between">
      <formula>1</formula>
      <formula>20</formula>
    </cfRule>
  </conditionalFormatting>
  <conditionalFormatting sqref="M107">
    <cfRule type="cellIs" dxfId="72" priority="68" operator="between">
      <formula>81</formula>
      <formula>100</formula>
    </cfRule>
    <cfRule type="cellIs" dxfId="71" priority="69" operator="between">
      <formula>61</formula>
      <formula>80</formula>
    </cfRule>
    <cfRule type="cellIs" dxfId="70" priority="70" operator="between">
      <formula>41</formula>
      <formula>60</formula>
    </cfRule>
    <cfRule type="cellIs" dxfId="69" priority="71" operator="between">
      <formula>21</formula>
      <formula>40</formula>
    </cfRule>
    <cfRule type="cellIs" dxfId="68" priority="72" operator="between">
      <formula>1</formula>
      <formula>20</formula>
    </cfRule>
  </conditionalFormatting>
  <conditionalFormatting sqref="N108">
    <cfRule type="cellIs" dxfId="67" priority="63" operator="between">
      <formula>81</formula>
      <formula>100</formula>
    </cfRule>
    <cfRule type="cellIs" dxfId="66" priority="64" operator="between">
      <formula>61</formula>
      <formula>80</formula>
    </cfRule>
    <cfRule type="cellIs" dxfId="65" priority="65" operator="between">
      <formula>41</formula>
      <formula>60</formula>
    </cfRule>
    <cfRule type="cellIs" dxfId="64" priority="66" operator="between">
      <formula>21</formula>
      <formula>40</formula>
    </cfRule>
    <cfRule type="cellIs" dxfId="63" priority="67" operator="between">
      <formula>1</formula>
      <formula>20</formula>
    </cfRule>
  </conditionalFormatting>
  <conditionalFormatting sqref="M108">
    <cfRule type="cellIs" dxfId="62" priority="58" operator="between">
      <formula>81</formula>
      <formula>100</formula>
    </cfRule>
    <cfRule type="cellIs" dxfId="61" priority="59" operator="between">
      <formula>61</formula>
      <formula>80</formula>
    </cfRule>
    <cfRule type="cellIs" dxfId="60" priority="60" operator="between">
      <formula>41</formula>
      <formula>60</formula>
    </cfRule>
    <cfRule type="cellIs" dxfId="59" priority="61" operator="between">
      <formula>21</formula>
      <formula>40</formula>
    </cfRule>
    <cfRule type="cellIs" dxfId="58" priority="62" operator="between">
      <formula>1</formula>
      <formula>20</formula>
    </cfRule>
  </conditionalFormatting>
  <conditionalFormatting sqref="M109">
    <cfRule type="cellIs" dxfId="57" priority="53" operator="between">
      <formula>81</formula>
      <formula>100</formula>
    </cfRule>
    <cfRule type="cellIs" dxfId="56" priority="54" operator="between">
      <formula>61</formula>
      <formula>80</formula>
    </cfRule>
    <cfRule type="cellIs" dxfId="55" priority="55" operator="between">
      <formula>41</formula>
      <formula>60</formula>
    </cfRule>
    <cfRule type="cellIs" dxfId="54" priority="56" operator="between">
      <formula>21</formula>
      <formula>40</formula>
    </cfRule>
    <cfRule type="cellIs" dxfId="53" priority="57" operator="between">
      <formula>1</formula>
      <formula>20</formula>
    </cfRule>
  </conditionalFormatting>
  <conditionalFormatting sqref="M110">
    <cfRule type="cellIs" dxfId="52" priority="48" operator="between">
      <formula>81</formula>
      <formula>100</formula>
    </cfRule>
    <cfRule type="cellIs" dxfId="51" priority="49" operator="between">
      <formula>61</formula>
      <formula>80</formula>
    </cfRule>
    <cfRule type="cellIs" dxfId="50" priority="50" operator="between">
      <formula>41</formula>
      <formula>60</formula>
    </cfRule>
    <cfRule type="cellIs" dxfId="49" priority="51" operator="between">
      <formula>21</formula>
      <formula>40</formula>
    </cfRule>
    <cfRule type="cellIs" dxfId="48" priority="52" operator="between">
      <formula>1</formula>
      <formula>20</formula>
    </cfRule>
  </conditionalFormatting>
  <conditionalFormatting sqref="M111:M113">
    <cfRule type="cellIs" dxfId="47" priority="43" operator="between">
      <formula>81</formula>
      <formula>100</formula>
    </cfRule>
    <cfRule type="cellIs" dxfId="46" priority="44" operator="between">
      <formula>61</formula>
      <formula>80</formula>
    </cfRule>
    <cfRule type="cellIs" dxfId="45" priority="45" operator="between">
      <formula>41</formula>
      <formula>60</formula>
    </cfRule>
    <cfRule type="cellIs" dxfId="44" priority="46" operator="between">
      <formula>21</formula>
      <formula>40</formula>
    </cfRule>
    <cfRule type="cellIs" dxfId="43" priority="47" operator="between">
      <formula>1</formula>
      <formula>20</formula>
    </cfRule>
  </conditionalFormatting>
  <conditionalFormatting sqref="H114 J114">
    <cfRule type="cellIs" dxfId="42" priority="38" operator="between">
      <formula>81</formula>
      <formula>100</formula>
    </cfRule>
    <cfRule type="cellIs" dxfId="41" priority="39" operator="between">
      <formula>61</formula>
      <formula>80</formula>
    </cfRule>
    <cfRule type="cellIs" dxfId="40" priority="40" operator="between">
      <formula>41</formula>
      <formula>60</formula>
    </cfRule>
    <cfRule type="cellIs" dxfId="39" priority="41" operator="between">
      <formula>21</formula>
      <formula>40</formula>
    </cfRule>
    <cfRule type="cellIs" dxfId="38" priority="42" operator="between">
      <formula>1</formula>
      <formula>20</formula>
    </cfRule>
  </conditionalFormatting>
  <conditionalFormatting sqref="H115 N115:N116 J115:L116">
    <cfRule type="cellIs" dxfId="37" priority="33" operator="between">
      <formula>81</formula>
      <formula>100</formula>
    </cfRule>
    <cfRule type="cellIs" dxfId="36" priority="34" operator="between">
      <formula>61</formula>
      <formula>80</formula>
    </cfRule>
    <cfRule type="cellIs" dxfId="35" priority="35" operator="between">
      <formula>41</formula>
      <formula>60</formula>
    </cfRule>
    <cfRule type="cellIs" dxfId="34" priority="36" operator="between">
      <formula>21</formula>
      <formula>40</formula>
    </cfRule>
    <cfRule type="cellIs" dxfId="33" priority="37" operator="between">
      <formula>1</formula>
      <formula>20</formula>
    </cfRule>
  </conditionalFormatting>
  <conditionalFormatting sqref="M116">
    <cfRule type="cellIs" dxfId="32" priority="23" operator="between">
      <formula>81</formula>
      <formula>100</formula>
    </cfRule>
    <cfRule type="cellIs" dxfId="31" priority="24" operator="between">
      <formula>61</formula>
      <formula>80</formula>
    </cfRule>
    <cfRule type="cellIs" dxfId="30" priority="25" operator="between">
      <formula>41</formula>
      <formula>60</formula>
    </cfRule>
    <cfRule type="cellIs" dxfId="29" priority="26" operator="between">
      <formula>21</formula>
      <formula>40</formula>
    </cfRule>
    <cfRule type="cellIs" dxfId="28" priority="27" operator="between">
      <formula>1</formula>
      <formula>20</formula>
    </cfRule>
  </conditionalFormatting>
  <conditionalFormatting sqref="M115">
    <cfRule type="cellIs" dxfId="27" priority="28" operator="between">
      <formula>81</formula>
      <formula>100</formula>
    </cfRule>
    <cfRule type="cellIs" dxfId="26" priority="29" operator="between">
      <formula>61</formula>
      <formula>80</formula>
    </cfRule>
    <cfRule type="cellIs" dxfId="25" priority="30" operator="between">
      <formula>41</formula>
      <formula>60</formula>
    </cfRule>
    <cfRule type="cellIs" dxfId="24" priority="31" operator="between">
      <formula>21</formula>
      <formula>40</formula>
    </cfRule>
    <cfRule type="cellIs" dxfId="23" priority="32" operator="between">
      <formula>1</formula>
      <formula>20</formula>
    </cfRule>
  </conditionalFormatting>
  <conditionalFormatting sqref="H118:H119 J118:O119">
    <cfRule type="cellIs" dxfId="22" priority="13" operator="between">
      <formula>81</formula>
      <formula>100</formula>
    </cfRule>
    <cfRule type="cellIs" dxfId="21" priority="14" operator="between">
      <formula>61</formula>
      <formula>80</formula>
    </cfRule>
    <cfRule type="cellIs" dxfId="20" priority="15" operator="between">
      <formula>41</formula>
      <formula>60</formula>
    </cfRule>
    <cfRule type="cellIs" dxfId="19" priority="16" operator="between">
      <formula>21</formula>
      <formula>40</formula>
    </cfRule>
    <cfRule type="cellIs" dxfId="18" priority="17" operator="between">
      <formula>1</formula>
      <formula>20</formula>
    </cfRule>
  </conditionalFormatting>
  <conditionalFormatting sqref="M117">
    <cfRule type="cellIs" dxfId="17" priority="18" operator="between">
      <formula>81</formula>
      <formula>100</formula>
    </cfRule>
    <cfRule type="cellIs" dxfId="16" priority="19" operator="between">
      <formula>61</formula>
      <formula>80</formula>
    </cfRule>
    <cfRule type="cellIs" dxfId="15" priority="20" operator="between">
      <formula>41</formula>
      <formula>60</formula>
    </cfRule>
    <cfRule type="cellIs" dxfId="14" priority="21" operator="between">
      <formula>21</formula>
      <formula>40</formula>
    </cfRule>
    <cfRule type="cellIs" dxfId="13" priority="22" operator="between">
      <formula>1</formula>
      <formula>20</formula>
    </cfRule>
  </conditionalFormatting>
  <conditionalFormatting sqref="N38">
    <cfRule type="timePeriod" dxfId="12" priority="12" timePeriod="lastMonth">
      <formula>AND(MONTH(N38)=MONTH(EDATE(TODAY(),0-1)),YEAR(N38)=YEAR(EDATE(TODAY(),0-1)))</formula>
    </cfRule>
  </conditionalFormatting>
  <conditionalFormatting sqref="J39">
    <cfRule type="timePeriod" dxfId="11" priority="11" timePeriod="lastMonth">
      <formula>AND(MONTH(J39)=MONTH(EDATE(TODAY(),0-1)),YEAR(J39)=YEAR(EDATE(TODAY(),0-1)))</formula>
    </cfRule>
  </conditionalFormatting>
  <conditionalFormatting sqref="K114">
    <cfRule type="cellIs" dxfId="10" priority="6" operator="between">
      <formula>81</formula>
      <formula>100</formula>
    </cfRule>
    <cfRule type="cellIs" dxfId="9" priority="7" operator="between">
      <formula>61</formula>
      <formula>80</formula>
    </cfRule>
    <cfRule type="cellIs" dxfId="8" priority="8" operator="between">
      <formula>41</formula>
      <formula>60</formula>
    </cfRule>
    <cfRule type="cellIs" dxfId="7" priority="9" operator="between">
      <formula>21</formula>
      <formula>40</formula>
    </cfRule>
    <cfRule type="cellIs" dxfId="6" priority="10" operator="between">
      <formula>1</formula>
      <formula>20</formula>
    </cfRule>
  </conditionalFormatting>
  <conditionalFormatting sqref="N114">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dataValidations count="1">
    <dataValidation operator="equal" allowBlank="1" showErrorMessage="1" errorTitle="ERROR" error="No debe modificar estas celdas" sqref="H23:I23 F12 F14 F16:F19 F27:F30 H17:I20 H14:I14 H11:I12 H26:I30"/>
  </dataValidation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CONSOLIDADO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Sandra Milena Amaya Toro</cp:lastModifiedBy>
  <dcterms:created xsi:type="dcterms:W3CDTF">2020-07-09T15:09:28Z</dcterms:created>
  <dcterms:modified xsi:type="dcterms:W3CDTF">2020-10-14T18:36:02Z</dcterms:modified>
</cp:coreProperties>
</file>